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590" documentId="13_ncr:1_{12332387-F118-4C94-B45D-01388B74C99C}" xr6:coauthVersionLast="47" xr6:coauthVersionMax="47" xr10:uidLastSave="{632E226A-59C6-4304-B181-92A5F4C78A57}"/>
  <bookViews>
    <workbookView xWindow="-120" yWindow="-120" windowWidth="29040" windowHeight="15840" xr2:uid="{00000000-000D-0000-FFFF-FFFF00000000}"/>
  </bookViews>
  <sheets>
    <sheet name="Spaciousness ventilation Fig3c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2" i="6" l="1"/>
  <c r="Q122" i="6" s="1"/>
  <c r="R122" i="6" s="1"/>
  <c r="P121" i="6"/>
  <c r="Q121" i="6" s="1"/>
  <c r="R121" i="6" s="1"/>
  <c r="P115" i="6"/>
  <c r="P114" i="6"/>
  <c r="P108" i="6"/>
  <c r="P107" i="6"/>
  <c r="Q107" i="6"/>
  <c r="R107" i="6" s="1"/>
  <c r="M114" i="6"/>
  <c r="N114" i="6" s="1"/>
  <c r="O114" i="6" s="1"/>
  <c r="M113" i="6"/>
  <c r="N113" i="6" s="1"/>
  <c r="O113" i="6" s="1"/>
  <c r="M107" i="6"/>
  <c r="M106" i="6"/>
  <c r="N106" i="6"/>
  <c r="O106" i="6" s="1"/>
  <c r="J112" i="6"/>
  <c r="K112" i="6" s="1"/>
  <c r="L112" i="6" s="1"/>
  <c r="J105" i="6"/>
  <c r="J104" i="6"/>
  <c r="S111" i="6"/>
  <c r="T111" i="6" s="1"/>
  <c r="U111" i="6" s="1"/>
  <c r="S104" i="6"/>
  <c r="S103" i="6"/>
  <c r="S100" i="6"/>
  <c r="S96" i="6"/>
  <c r="S97" i="6" s="1"/>
  <c r="S98" i="6" s="1"/>
  <c r="S99" i="6" s="1"/>
  <c r="S95" i="6"/>
  <c r="S87" i="6"/>
  <c r="S86" i="6"/>
  <c r="S9" i="6"/>
  <c r="S10" i="6"/>
  <c r="S11" i="6"/>
  <c r="S12" i="6"/>
  <c r="S13" i="6"/>
  <c r="S14" i="6"/>
  <c r="S15" i="6"/>
  <c r="S16" i="6"/>
  <c r="S17" i="6"/>
  <c r="S18" i="6"/>
  <c r="S19" i="6" s="1"/>
  <c r="S20" i="6" s="1"/>
  <c r="S21" i="6" s="1"/>
  <c r="S22" i="6" s="1"/>
  <c r="S23" i="6" s="1"/>
  <c r="S24" i="6" s="1"/>
  <c r="S25" i="6" s="1"/>
  <c r="S26" i="6" s="1"/>
  <c r="S27" i="6" s="1"/>
  <c r="S28" i="6" s="1"/>
  <c r="S29" i="6" s="1"/>
  <c r="S30" i="6" s="1"/>
  <c r="S31" i="6" s="1"/>
  <c r="S32" i="6" s="1"/>
  <c r="S33" i="6" s="1"/>
  <c r="S34" i="6" s="1"/>
  <c r="S35" i="6" s="1"/>
  <c r="S36" i="6" s="1"/>
  <c r="S37" i="6" s="1"/>
  <c r="S38" i="6" s="1"/>
  <c r="S39" i="6" s="1"/>
  <c r="S40" i="6" s="1"/>
  <c r="S41" i="6" s="1"/>
  <c r="S42" i="6" s="1"/>
  <c r="S43" i="6" s="1"/>
  <c r="S44" i="6" s="1"/>
  <c r="S45" i="6" s="1"/>
  <c r="S46" i="6" s="1"/>
  <c r="S47" i="6" s="1"/>
  <c r="S48" i="6" s="1"/>
  <c r="S49" i="6" s="1"/>
  <c r="S50" i="6" s="1"/>
  <c r="S51" i="6" s="1"/>
  <c r="S52" i="6" s="1"/>
  <c r="S53" i="6" s="1"/>
  <c r="S54" i="6" s="1"/>
  <c r="S55" i="6" s="1"/>
  <c r="S56" i="6" s="1"/>
  <c r="S57" i="6" s="1"/>
  <c r="S58" i="6" s="1"/>
  <c r="S59" i="6" s="1"/>
  <c r="S60" i="6" s="1"/>
  <c r="S61" i="6" s="1"/>
  <c r="S62" i="6" s="1"/>
  <c r="S63" i="6" s="1"/>
  <c r="S64" i="6" s="1"/>
  <c r="S65" i="6" s="1"/>
  <c r="S66" i="6" s="1"/>
  <c r="S67" i="6" s="1"/>
  <c r="S68" i="6" s="1"/>
  <c r="S69" i="6" s="1"/>
  <c r="S70" i="6" s="1"/>
  <c r="S71" i="6" s="1"/>
  <c r="S72" i="6" s="1"/>
  <c r="S73" i="6" s="1"/>
  <c r="S74" i="6" s="1"/>
  <c r="S75" i="6" s="1"/>
  <c r="S76" i="6" s="1"/>
  <c r="S77" i="6" s="1"/>
  <c r="S78" i="6" s="1"/>
  <c r="S79" i="6" s="1"/>
  <c r="S80" i="6" s="1"/>
  <c r="S81" i="6" s="1"/>
  <c r="S82" i="6" s="1"/>
  <c r="S83" i="6" s="1"/>
  <c r="S84" i="6" s="1"/>
  <c r="S85" i="6" s="1"/>
  <c r="S8" i="6"/>
  <c r="P106" i="6"/>
  <c r="Q106" i="6" s="1"/>
  <c r="R106" i="6" s="1"/>
  <c r="P99" i="6"/>
  <c r="P84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 s="1"/>
  <c r="M37" i="6" s="1"/>
  <c r="M38" i="6" s="1"/>
  <c r="M39" i="6" s="1"/>
  <c r="M40" i="6" s="1"/>
  <c r="M41" i="6" s="1"/>
  <c r="M42" i="6" s="1"/>
  <c r="M43" i="6" s="1"/>
  <c r="M44" i="6" s="1"/>
  <c r="M45" i="6" s="1"/>
  <c r="M46" i="6" s="1"/>
  <c r="M47" i="6" s="1"/>
  <c r="M48" i="6" s="1"/>
  <c r="M49" i="6" s="1"/>
  <c r="M50" i="6" s="1"/>
  <c r="M51" i="6" s="1"/>
  <c r="M52" i="6" s="1"/>
  <c r="M53" i="6" s="1"/>
  <c r="M54" i="6" s="1"/>
  <c r="M55" i="6" s="1"/>
  <c r="M56" i="6" s="1"/>
  <c r="M57" i="6" s="1"/>
  <c r="M58" i="6" s="1"/>
  <c r="M59" i="6" s="1"/>
  <c r="M60" i="6" s="1"/>
  <c r="M61" i="6" s="1"/>
  <c r="M62" i="6" s="1"/>
  <c r="M63" i="6" s="1"/>
  <c r="M64" i="6" s="1"/>
  <c r="M65" i="6" s="1"/>
  <c r="M66" i="6" s="1"/>
  <c r="M67" i="6" s="1"/>
  <c r="M68" i="6" s="1"/>
  <c r="M69" i="6" s="1"/>
  <c r="M70" i="6" s="1"/>
  <c r="M71" i="6" s="1"/>
  <c r="M72" i="6" s="1"/>
  <c r="M73" i="6" s="1"/>
  <c r="M74" i="6" s="1"/>
  <c r="M75" i="6" s="1"/>
  <c r="M76" i="6" s="1"/>
  <c r="M77" i="6" s="1"/>
  <c r="M78" i="6" s="1"/>
  <c r="M79" i="6" s="1"/>
  <c r="M80" i="6" s="1"/>
  <c r="M81" i="6" s="1"/>
  <c r="M82" i="6" s="1"/>
  <c r="M83" i="6" s="1"/>
  <c r="M84" i="6" s="1"/>
  <c r="M85" i="6" s="1"/>
  <c r="M86" i="6" s="1"/>
  <c r="M87" i="6" s="1"/>
  <c r="M88" i="6" s="1"/>
  <c r="M89" i="6" s="1"/>
  <c r="M90" i="6" s="1"/>
  <c r="M91" i="6" s="1"/>
  <c r="M92" i="6" s="1"/>
  <c r="M93" i="6" s="1"/>
  <c r="M94" i="6" s="1"/>
  <c r="M95" i="6" s="1"/>
  <c r="M96" i="6" s="1"/>
  <c r="M97" i="6" s="1"/>
  <c r="M98" i="6" s="1"/>
  <c r="M99" i="6" s="1"/>
  <c r="M100" i="6" s="1"/>
  <c r="M101" i="6" s="1"/>
  <c r="M102" i="6" s="1"/>
  <c r="M103" i="6" s="1"/>
  <c r="M104" i="6" s="1"/>
  <c r="M105" i="6" s="1"/>
  <c r="M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8" i="6"/>
  <c r="G9" i="6"/>
  <c r="G10" i="6" s="1"/>
  <c r="G11" i="6" s="1"/>
  <c r="G12" i="6" s="1"/>
  <c r="G13" i="6" s="1"/>
  <c r="G14" i="6" s="1"/>
  <c r="G15" i="6" s="1"/>
  <c r="G16" i="6" s="1"/>
  <c r="G17" i="6" s="1"/>
  <c r="G18" i="6" s="1"/>
  <c r="G19" i="6" s="1"/>
  <c r="G20" i="6" s="1"/>
  <c r="G21" i="6" s="1"/>
  <c r="G22" i="6" s="1"/>
  <c r="G23" i="6" s="1"/>
  <c r="G24" i="6" s="1"/>
  <c r="G25" i="6" s="1"/>
  <c r="G26" i="6" s="1"/>
  <c r="G27" i="6" s="1"/>
  <c r="G28" i="6" s="1"/>
  <c r="G29" i="6" s="1"/>
  <c r="G30" i="6" s="1"/>
  <c r="G31" i="6" s="1"/>
  <c r="G32" i="6" s="1"/>
  <c r="G33" i="6" s="1"/>
  <c r="G34" i="6" s="1"/>
  <c r="G35" i="6" s="1"/>
  <c r="G36" i="6" s="1"/>
  <c r="G37" i="6" s="1"/>
  <c r="G38" i="6" s="1"/>
  <c r="G39" i="6" s="1"/>
  <c r="G40" i="6" s="1"/>
  <c r="G41" i="6" s="1"/>
  <c r="G42" i="6" s="1"/>
  <c r="G43" i="6" s="1"/>
  <c r="G44" i="6" s="1"/>
  <c r="G45" i="6" s="1"/>
  <c r="G46" i="6" s="1"/>
  <c r="G47" i="6" s="1"/>
  <c r="G48" i="6" s="1"/>
  <c r="G49" i="6" s="1"/>
  <c r="G50" i="6" s="1"/>
  <c r="G51" i="6" s="1"/>
  <c r="G52" i="6" s="1"/>
  <c r="G53" i="6" s="1"/>
  <c r="G54" i="6" s="1"/>
  <c r="G55" i="6" s="1"/>
  <c r="G8" i="6"/>
  <c r="S5" i="6"/>
  <c r="P5" i="6"/>
  <c r="M5" i="6"/>
  <c r="J5" i="6"/>
  <c r="H5" i="6"/>
  <c r="P116" i="6" l="1"/>
  <c r="Q115" i="6"/>
  <c r="R115" i="6" s="1"/>
  <c r="P109" i="6"/>
  <c r="Q108" i="6"/>
  <c r="R108" i="6" s="1"/>
  <c r="N107" i="6"/>
  <c r="O107" i="6" s="1"/>
  <c r="M108" i="6"/>
  <c r="K105" i="6"/>
  <c r="L105" i="6" s="1"/>
  <c r="J106" i="6"/>
  <c r="S105" i="6"/>
  <c r="T104" i="6"/>
  <c r="U104" i="6" s="1"/>
  <c r="S101" i="6"/>
  <c r="T100" i="6"/>
  <c r="U100" i="6" s="1"/>
  <c r="T94" i="6"/>
  <c r="U94" i="6" s="1"/>
  <c r="S88" i="6"/>
  <c r="T87" i="6"/>
  <c r="U87" i="6" s="1"/>
  <c r="T86" i="6"/>
  <c r="U86" i="6" s="1"/>
  <c r="P100" i="6"/>
  <c r="Q99" i="6"/>
  <c r="R99" i="6" s="1"/>
  <c r="Q84" i="6"/>
  <c r="R84" i="6" s="1"/>
  <c r="P85" i="6"/>
  <c r="H30" i="6"/>
  <c r="I30" i="6" s="1"/>
  <c r="H31" i="6"/>
  <c r="I31" i="6" s="1"/>
  <c r="H9" i="6"/>
  <c r="I9" i="6" s="1"/>
  <c r="H8" i="6"/>
  <c r="I8" i="6" s="1"/>
  <c r="H7" i="6"/>
  <c r="I7" i="6" s="1"/>
  <c r="H10" i="6"/>
  <c r="I10" i="6" s="1"/>
  <c r="H11" i="6"/>
  <c r="I11" i="6" s="1"/>
  <c r="T10" i="6"/>
  <c r="U10" i="6" s="1"/>
  <c r="T15" i="6"/>
  <c r="U15" i="6" s="1"/>
  <c r="T18" i="6"/>
  <c r="U18" i="6" s="1"/>
  <c r="T20" i="6"/>
  <c r="U20" i="6" s="1"/>
  <c r="T22" i="6"/>
  <c r="U22" i="6" s="1"/>
  <c r="T26" i="6"/>
  <c r="U26" i="6" s="1"/>
  <c r="T30" i="6"/>
  <c r="U30" i="6" s="1"/>
  <c r="T39" i="6"/>
  <c r="U39" i="6" s="1"/>
  <c r="T47" i="6"/>
  <c r="U47" i="6" s="1"/>
  <c r="T51" i="6"/>
  <c r="U51" i="6" s="1"/>
  <c r="T52" i="6"/>
  <c r="U52" i="6" s="1"/>
  <c r="T53" i="6"/>
  <c r="U53" i="6" s="1"/>
  <c r="T54" i="6"/>
  <c r="U54" i="6" s="1"/>
  <c r="T55" i="6"/>
  <c r="U55" i="6" s="1"/>
  <c r="T56" i="6"/>
  <c r="U56" i="6" s="1"/>
  <c r="T57" i="6"/>
  <c r="U57" i="6" s="1"/>
  <c r="T58" i="6"/>
  <c r="U58" i="6" s="1"/>
  <c r="T59" i="6"/>
  <c r="U59" i="6" s="1"/>
  <c r="T60" i="6"/>
  <c r="U60" i="6" s="1"/>
  <c r="T61" i="6"/>
  <c r="U61" i="6" s="1"/>
  <c r="T62" i="6"/>
  <c r="U62" i="6" s="1"/>
  <c r="T63" i="6"/>
  <c r="U63" i="6" s="1"/>
  <c r="T64" i="6"/>
  <c r="U64" i="6" s="1"/>
  <c r="T65" i="6"/>
  <c r="U65" i="6" s="1"/>
  <c r="T66" i="6"/>
  <c r="U66" i="6" s="1"/>
  <c r="T67" i="6"/>
  <c r="U67" i="6" s="1"/>
  <c r="T68" i="6"/>
  <c r="U68" i="6" s="1"/>
  <c r="T69" i="6"/>
  <c r="U69" i="6" s="1"/>
  <c r="T70" i="6"/>
  <c r="U70" i="6" s="1"/>
  <c r="T71" i="6"/>
  <c r="U71" i="6" s="1"/>
  <c r="T72" i="6"/>
  <c r="U72" i="6" s="1"/>
  <c r="T8" i="6"/>
  <c r="U8" i="6" s="1"/>
  <c r="T19" i="6"/>
  <c r="U19" i="6" s="1"/>
  <c r="T23" i="6"/>
  <c r="U23" i="6" s="1"/>
  <c r="T29" i="6"/>
  <c r="U29" i="6" s="1"/>
  <c r="T36" i="6"/>
  <c r="U36" i="6" s="1"/>
  <c r="T40" i="6"/>
  <c r="U40" i="6" s="1"/>
  <c r="T46" i="6"/>
  <c r="U46" i="6" s="1"/>
  <c r="T49" i="6"/>
  <c r="U49" i="6" s="1"/>
  <c r="T9" i="6"/>
  <c r="U9" i="6" s="1"/>
  <c r="T16" i="6"/>
  <c r="U16" i="6" s="1"/>
  <c r="T33" i="6"/>
  <c r="U33" i="6" s="1"/>
  <c r="T38" i="6"/>
  <c r="U38" i="6" s="1"/>
  <c r="T41" i="6"/>
  <c r="U41" i="6" s="1"/>
  <c r="T7" i="6"/>
  <c r="U7" i="6" s="1"/>
  <c r="T12" i="6"/>
  <c r="U12" i="6" s="1"/>
  <c r="T13" i="6"/>
  <c r="U13" i="6" s="1"/>
  <c r="T17" i="6"/>
  <c r="U17" i="6" s="1"/>
  <c r="T21" i="6"/>
  <c r="U21" i="6" s="1"/>
  <c r="T25" i="6"/>
  <c r="U25" i="6" s="1"/>
  <c r="T27" i="6"/>
  <c r="U27" i="6" s="1"/>
  <c r="T32" i="6"/>
  <c r="U32" i="6" s="1"/>
  <c r="T35" i="6"/>
  <c r="U35" i="6" s="1"/>
  <c r="T48" i="6"/>
  <c r="U48" i="6" s="1"/>
  <c r="T11" i="6"/>
  <c r="U11" i="6" s="1"/>
  <c r="T14" i="6"/>
  <c r="U14" i="6" s="1"/>
  <c r="T24" i="6"/>
  <c r="U24" i="6" s="1"/>
  <c r="T28" i="6"/>
  <c r="U28" i="6" s="1"/>
  <c r="T31" i="6"/>
  <c r="U31" i="6" s="1"/>
  <c r="T34" i="6"/>
  <c r="U34" i="6" s="1"/>
  <c r="T37" i="6"/>
  <c r="U37" i="6" s="1"/>
  <c r="T42" i="6"/>
  <c r="U42" i="6" s="1"/>
  <c r="T50" i="6"/>
  <c r="U50" i="6" s="1"/>
  <c r="Q8" i="6"/>
  <c r="R8" i="6" s="1"/>
  <c r="Q11" i="6"/>
  <c r="R11" i="6" s="1"/>
  <c r="Q13" i="6"/>
  <c r="R13" i="6" s="1"/>
  <c r="Q15" i="6"/>
  <c r="R15" i="6" s="1"/>
  <c r="Q17" i="6"/>
  <c r="R17" i="6" s="1"/>
  <c r="Q18" i="6"/>
  <c r="R18" i="6" s="1"/>
  <c r="Q21" i="6"/>
  <c r="R21" i="6" s="1"/>
  <c r="Q57" i="6"/>
  <c r="R57" i="6" s="1"/>
  <c r="Q59" i="6"/>
  <c r="R59" i="6" s="1"/>
  <c r="Q61" i="6"/>
  <c r="R61" i="6" s="1"/>
  <c r="Q63" i="6"/>
  <c r="R63" i="6" s="1"/>
  <c r="Q65" i="6"/>
  <c r="R65" i="6" s="1"/>
  <c r="Q67" i="6"/>
  <c r="R67" i="6" s="1"/>
  <c r="Q68" i="6"/>
  <c r="R68" i="6" s="1"/>
  <c r="Q70" i="6"/>
  <c r="R70" i="6" s="1"/>
  <c r="Q72" i="6"/>
  <c r="R72" i="6" s="1"/>
  <c r="Q74" i="6"/>
  <c r="R74" i="6" s="1"/>
  <c r="Q75" i="6"/>
  <c r="R75" i="6" s="1"/>
  <c r="Q77" i="6"/>
  <c r="R77" i="6" s="1"/>
  <c r="Q78" i="6"/>
  <c r="R78" i="6" s="1"/>
  <c r="Q80" i="6"/>
  <c r="R80" i="6" s="1"/>
  <c r="Q82" i="6"/>
  <c r="R82" i="6" s="1"/>
  <c r="Q7" i="6"/>
  <c r="R7" i="6" s="1"/>
  <c r="Q9" i="6"/>
  <c r="R9" i="6" s="1"/>
  <c r="Q10" i="6"/>
  <c r="R10" i="6" s="1"/>
  <c r="Q12" i="6"/>
  <c r="R12" i="6" s="1"/>
  <c r="Q14" i="6"/>
  <c r="R14" i="6" s="1"/>
  <c r="Q16" i="6"/>
  <c r="R16" i="6" s="1"/>
  <c r="Q19" i="6"/>
  <c r="R19" i="6" s="1"/>
  <c r="Q20" i="6"/>
  <c r="R20" i="6" s="1"/>
  <c r="Q22" i="6"/>
  <c r="R22" i="6" s="1"/>
  <c r="Q58" i="6"/>
  <c r="R58" i="6" s="1"/>
  <c r="Q60" i="6"/>
  <c r="R60" i="6" s="1"/>
  <c r="Q62" i="6"/>
  <c r="R62" i="6" s="1"/>
  <c r="Q64" i="6"/>
  <c r="R64" i="6" s="1"/>
  <c r="Q66" i="6"/>
  <c r="R66" i="6" s="1"/>
  <c r="Q69" i="6"/>
  <c r="R69" i="6" s="1"/>
  <c r="Q71" i="6"/>
  <c r="R71" i="6" s="1"/>
  <c r="Q73" i="6"/>
  <c r="R73" i="6" s="1"/>
  <c r="Q76" i="6"/>
  <c r="R76" i="6" s="1"/>
  <c r="Q79" i="6"/>
  <c r="R79" i="6" s="1"/>
  <c r="Q81" i="6"/>
  <c r="R81" i="6" s="1"/>
  <c r="Q83" i="6"/>
  <c r="R83" i="6" s="1"/>
  <c r="N7" i="6"/>
  <c r="O7" i="6" s="1"/>
  <c r="N8" i="6"/>
  <c r="O8" i="6" s="1"/>
  <c r="K8" i="6"/>
  <c r="L8" i="6" s="1"/>
  <c r="K7" i="6"/>
  <c r="L7" i="6" s="1"/>
  <c r="K10" i="6"/>
  <c r="L10" i="6" s="1"/>
  <c r="K13" i="6"/>
  <c r="L13" i="6" s="1"/>
  <c r="K15" i="6"/>
  <c r="L15" i="6" s="1"/>
  <c r="K17" i="6"/>
  <c r="L17" i="6" s="1"/>
  <c r="K18" i="6"/>
  <c r="L18" i="6" s="1"/>
  <c r="K20" i="6"/>
  <c r="L20" i="6" s="1"/>
  <c r="K22" i="6"/>
  <c r="L22" i="6" s="1"/>
  <c r="K24" i="6"/>
  <c r="L24" i="6" s="1"/>
  <c r="K40" i="6"/>
  <c r="L40" i="6" s="1"/>
  <c r="K44" i="6"/>
  <c r="L44" i="6" s="1"/>
  <c r="K48" i="6"/>
  <c r="L48" i="6" s="1"/>
  <c r="K51" i="6"/>
  <c r="L51" i="6" s="1"/>
  <c r="K55" i="6"/>
  <c r="L55" i="6" s="1"/>
  <c r="K61" i="6"/>
  <c r="L61" i="6" s="1"/>
  <c r="K64" i="6"/>
  <c r="L64" i="6" s="1"/>
  <c r="K66" i="6"/>
  <c r="L66" i="6" s="1"/>
  <c r="K71" i="6"/>
  <c r="L71" i="6" s="1"/>
  <c r="K74" i="6"/>
  <c r="L74" i="6" s="1"/>
  <c r="K76" i="6"/>
  <c r="L76" i="6" s="1"/>
  <c r="K79" i="6"/>
  <c r="L79" i="6" s="1"/>
  <c r="K81" i="6"/>
  <c r="L81" i="6" s="1"/>
  <c r="K85" i="6"/>
  <c r="L85" i="6" s="1"/>
  <c r="K9" i="6"/>
  <c r="L9" i="6" s="1"/>
  <c r="K11" i="6"/>
  <c r="L11" i="6" s="1"/>
  <c r="K12" i="6"/>
  <c r="L12" i="6" s="1"/>
  <c r="K14" i="6"/>
  <c r="L14" i="6" s="1"/>
  <c r="K16" i="6"/>
  <c r="L16" i="6" s="1"/>
  <c r="K19" i="6"/>
  <c r="L19" i="6" s="1"/>
  <c r="K21" i="6"/>
  <c r="L21" i="6" s="1"/>
  <c r="K23" i="6"/>
  <c r="L23" i="6" s="1"/>
  <c r="K39" i="6"/>
  <c r="L39" i="6" s="1"/>
  <c r="K42" i="6"/>
  <c r="L42" i="6" s="1"/>
  <c r="K45" i="6"/>
  <c r="L45" i="6" s="1"/>
  <c r="K47" i="6"/>
  <c r="L47" i="6" s="1"/>
  <c r="K49" i="6"/>
  <c r="L49" i="6" s="1"/>
  <c r="K53" i="6"/>
  <c r="L53" i="6" s="1"/>
  <c r="K57" i="6"/>
  <c r="L57" i="6" s="1"/>
  <c r="K59" i="6"/>
  <c r="L59" i="6" s="1"/>
  <c r="K60" i="6"/>
  <c r="L60" i="6" s="1"/>
  <c r="K62" i="6"/>
  <c r="L62" i="6" s="1"/>
  <c r="K67" i="6"/>
  <c r="L67" i="6" s="1"/>
  <c r="K69" i="6"/>
  <c r="L69" i="6" s="1"/>
  <c r="K72" i="6"/>
  <c r="L72" i="6" s="1"/>
  <c r="K75" i="6"/>
  <c r="L75" i="6" s="1"/>
  <c r="K77" i="6"/>
  <c r="L77" i="6" s="1"/>
  <c r="K83" i="6"/>
  <c r="L83" i="6" s="1"/>
  <c r="K86" i="6"/>
  <c r="L86" i="6" s="1"/>
  <c r="K25" i="6"/>
  <c r="L25" i="6" s="1"/>
  <c r="K26" i="6"/>
  <c r="L26" i="6" s="1"/>
  <c r="K27" i="6"/>
  <c r="L27" i="6" s="1"/>
  <c r="K28" i="6"/>
  <c r="L28" i="6" s="1"/>
  <c r="K29" i="6"/>
  <c r="L29" i="6" s="1"/>
  <c r="K30" i="6"/>
  <c r="L30" i="6" s="1"/>
  <c r="K31" i="6"/>
  <c r="L31" i="6" s="1"/>
  <c r="K32" i="6"/>
  <c r="L32" i="6" s="1"/>
  <c r="K33" i="6"/>
  <c r="L33" i="6" s="1"/>
  <c r="K34" i="6"/>
  <c r="L34" i="6" s="1"/>
  <c r="K35" i="6"/>
  <c r="L35" i="6" s="1"/>
  <c r="K36" i="6"/>
  <c r="L36" i="6" s="1"/>
  <c r="K37" i="6"/>
  <c r="L37" i="6" s="1"/>
  <c r="K38" i="6"/>
  <c r="L38" i="6" s="1"/>
  <c r="K41" i="6"/>
  <c r="L41" i="6" s="1"/>
  <c r="K43" i="6"/>
  <c r="L43" i="6" s="1"/>
  <c r="K46" i="6"/>
  <c r="L46" i="6" s="1"/>
  <c r="K50" i="6"/>
  <c r="L50" i="6" s="1"/>
  <c r="K52" i="6"/>
  <c r="L52" i="6" s="1"/>
  <c r="K54" i="6"/>
  <c r="L54" i="6" s="1"/>
  <c r="K56" i="6"/>
  <c r="L56" i="6" s="1"/>
  <c r="K58" i="6"/>
  <c r="L58" i="6" s="1"/>
  <c r="K63" i="6"/>
  <c r="L63" i="6" s="1"/>
  <c r="K65" i="6"/>
  <c r="L65" i="6" s="1"/>
  <c r="K68" i="6"/>
  <c r="L68" i="6" s="1"/>
  <c r="K70" i="6"/>
  <c r="L70" i="6" s="1"/>
  <c r="K73" i="6"/>
  <c r="L73" i="6" s="1"/>
  <c r="K78" i="6"/>
  <c r="L78" i="6" s="1"/>
  <c r="K80" i="6"/>
  <c r="L80" i="6" s="1"/>
  <c r="K82" i="6"/>
  <c r="L82" i="6" s="1"/>
  <c r="K84" i="6"/>
  <c r="L84" i="6" s="1"/>
  <c r="H12" i="6"/>
  <c r="I12" i="6" s="1"/>
  <c r="N9" i="6"/>
  <c r="O9" i="6" s="1"/>
  <c r="Q116" i="6" l="1"/>
  <c r="R116" i="6" s="1"/>
  <c r="P117" i="6"/>
  <c r="Q109" i="6"/>
  <c r="R109" i="6" s="1"/>
  <c r="P110" i="6"/>
  <c r="N108" i="6"/>
  <c r="O108" i="6" s="1"/>
  <c r="M109" i="6"/>
  <c r="K106" i="6"/>
  <c r="L106" i="6" s="1"/>
  <c r="J107" i="6"/>
  <c r="S106" i="6"/>
  <c r="T105" i="6"/>
  <c r="U105" i="6" s="1"/>
  <c r="T101" i="6"/>
  <c r="U101" i="6" s="1"/>
  <c r="S102" i="6"/>
  <c r="T95" i="6"/>
  <c r="U95" i="6" s="1"/>
  <c r="T88" i="6"/>
  <c r="U88" i="6" s="1"/>
  <c r="S89" i="6"/>
  <c r="Q100" i="6"/>
  <c r="R100" i="6" s="1"/>
  <c r="P101" i="6"/>
  <c r="P86" i="6"/>
  <c r="Q85" i="6"/>
  <c r="R85" i="6" s="1"/>
  <c r="H32" i="6"/>
  <c r="I32" i="6" s="1"/>
  <c r="Q23" i="6"/>
  <c r="R23" i="6" s="1"/>
  <c r="K87" i="6"/>
  <c r="L87" i="6" s="1"/>
  <c r="T43" i="6"/>
  <c r="U43" i="6" s="1"/>
  <c r="T73" i="6"/>
  <c r="U73" i="6" s="1"/>
  <c r="H13" i="6"/>
  <c r="I13" i="6" s="1"/>
  <c r="N10" i="6"/>
  <c r="O10" i="6" s="1"/>
  <c r="T77" i="6"/>
  <c r="U77" i="6" s="1"/>
  <c r="Q117" i="6" l="1"/>
  <c r="R117" i="6" s="1"/>
  <c r="P118" i="6"/>
  <c r="P111" i="6"/>
  <c r="Q110" i="6"/>
  <c r="R110" i="6" s="1"/>
  <c r="N109" i="6"/>
  <c r="O109" i="6" s="1"/>
  <c r="M110" i="6"/>
  <c r="J108" i="6"/>
  <c r="K107" i="6"/>
  <c r="L107" i="6" s="1"/>
  <c r="T106" i="6"/>
  <c r="U106" i="6" s="1"/>
  <c r="S107" i="6"/>
  <c r="T102" i="6"/>
  <c r="U102" i="6" s="1"/>
  <c r="T103" i="6"/>
  <c r="U103" i="6" s="1"/>
  <c r="T96" i="6"/>
  <c r="U96" i="6" s="1"/>
  <c r="T89" i="6"/>
  <c r="U89" i="6" s="1"/>
  <c r="S90" i="6"/>
  <c r="P102" i="6"/>
  <c r="Q101" i="6"/>
  <c r="R101" i="6" s="1"/>
  <c r="Q86" i="6"/>
  <c r="R86" i="6" s="1"/>
  <c r="P87" i="6"/>
  <c r="H33" i="6"/>
  <c r="I33" i="6" s="1"/>
  <c r="Q24" i="6"/>
  <c r="R24" i="6" s="1"/>
  <c r="K88" i="6"/>
  <c r="L88" i="6" s="1"/>
  <c r="T44" i="6"/>
  <c r="U44" i="6" s="1"/>
  <c r="T45" i="6"/>
  <c r="U45" i="6" s="1"/>
  <c r="T74" i="6"/>
  <c r="U74" i="6" s="1"/>
  <c r="N11" i="6"/>
  <c r="O11" i="6" s="1"/>
  <c r="T78" i="6"/>
  <c r="U78" i="6" s="1"/>
  <c r="Q118" i="6" l="1"/>
  <c r="R118" i="6" s="1"/>
  <c r="P119" i="6"/>
  <c r="P112" i="6"/>
  <c r="Q111" i="6"/>
  <c r="R111" i="6" s="1"/>
  <c r="N110" i="6"/>
  <c r="O110" i="6" s="1"/>
  <c r="M111" i="6"/>
  <c r="K108" i="6"/>
  <c r="L108" i="6" s="1"/>
  <c r="J109" i="6"/>
  <c r="T107" i="6"/>
  <c r="U107" i="6" s="1"/>
  <c r="S108" i="6"/>
  <c r="T97" i="6"/>
  <c r="U97" i="6" s="1"/>
  <c r="T90" i="6"/>
  <c r="U90" i="6" s="1"/>
  <c r="S91" i="6"/>
  <c r="Q102" i="6"/>
  <c r="R102" i="6" s="1"/>
  <c r="P103" i="6"/>
  <c r="P88" i="6"/>
  <c r="Q87" i="6"/>
  <c r="R87" i="6" s="1"/>
  <c r="H34" i="6"/>
  <c r="I34" i="6" s="1"/>
  <c r="Q25" i="6"/>
  <c r="R25" i="6" s="1"/>
  <c r="K89" i="6"/>
  <c r="L89" i="6" s="1"/>
  <c r="T75" i="6"/>
  <c r="U75" i="6" s="1"/>
  <c r="T76" i="6"/>
  <c r="U76" i="6" s="1"/>
  <c r="H15" i="6"/>
  <c r="I15" i="6" s="1"/>
  <c r="H14" i="6"/>
  <c r="I14" i="6" s="1"/>
  <c r="T79" i="6"/>
  <c r="U79" i="6" s="1"/>
  <c r="N12" i="6"/>
  <c r="O12" i="6" s="1"/>
  <c r="H16" i="6"/>
  <c r="I16" i="6" s="1"/>
  <c r="Q119" i="6" l="1"/>
  <c r="R119" i="6" s="1"/>
  <c r="P120" i="6"/>
  <c r="Q120" i="6" s="1"/>
  <c r="R120" i="6" s="1"/>
  <c r="P113" i="6"/>
  <c r="Q112" i="6"/>
  <c r="R112" i="6" s="1"/>
  <c r="M112" i="6"/>
  <c r="N112" i="6" s="1"/>
  <c r="O112" i="6" s="1"/>
  <c r="N111" i="6"/>
  <c r="O111" i="6" s="1"/>
  <c r="K109" i="6"/>
  <c r="L109" i="6" s="1"/>
  <c r="J110" i="6"/>
  <c r="T108" i="6"/>
  <c r="U108" i="6" s="1"/>
  <c r="S109" i="6"/>
  <c r="T98" i="6"/>
  <c r="U98" i="6" s="1"/>
  <c r="T99" i="6"/>
  <c r="U99" i="6" s="1"/>
  <c r="T91" i="6"/>
  <c r="U91" i="6" s="1"/>
  <c r="S92" i="6"/>
  <c r="Q103" i="6"/>
  <c r="R103" i="6" s="1"/>
  <c r="P104" i="6"/>
  <c r="Q88" i="6"/>
  <c r="R88" i="6" s="1"/>
  <c r="P89" i="6"/>
  <c r="H35" i="6"/>
  <c r="I35" i="6" s="1"/>
  <c r="Q26" i="6"/>
  <c r="R26" i="6" s="1"/>
  <c r="K90" i="6"/>
  <c r="L90" i="6" s="1"/>
  <c r="T80" i="6"/>
  <c r="U80" i="6" s="1"/>
  <c r="N13" i="6"/>
  <c r="O13" i="6" s="1"/>
  <c r="H17" i="6"/>
  <c r="I17" i="6" s="1"/>
  <c r="Q113" i="6" l="1"/>
  <c r="R113" i="6" s="1"/>
  <c r="K110" i="6"/>
  <c r="L110" i="6" s="1"/>
  <c r="J111" i="6"/>
  <c r="K111" i="6" s="1"/>
  <c r="L111" i="6" s="1"/>
  <c r="T109" i="6"/>
  <c r="U109" i="6" s="1"/>
  <c r="S110" i="6"/>
  <c r="T110" i="6" s="1"/>
  <c r="U110" i="6" s="1"/>
  <c r="T92" i="6"/>
  <c r="U92" i="6" s="1"/>
  <c r="S93" i="6"/>
  <c r="P105" i="6"/>
  <c r="Q105" i="6" s="1"/>
  <c r="R105" i="6" s="1"/>
  <c r="Q104" i="6"/>
  <c r="R104" i="6" s="1"/>
  <c r="Q89" i="6"/>
  <c r="R89" i="6" s="1"/>
  <c r="P90" i="6"/>
  <c r="H36" i="6"/>
  <c r="I36" i="6" s="1"/>
  <c r="Q27" i="6"/>
  <c r="R27" i="6" s="1"/>
  <c r="K91" i="6"/>
  <c r="L91" i="6" s="1"/>
  <c r="T81" i="6"/>
  <c r="U81" i="6" s="1"/>
  <c r="H18" i="6"/>
  <c r="I18" i="6" s="1"/>
  <c r="N14" i="6"/>
  <c r="O14" i="6" s="1"/>
  <c r="Q114" i="6" l="1"/>
  <c r="R114" i="6" s="1"/>
  <c r="T93" i="6"/>
  <c r="U93" i="6" s="1"/>
  <c r="Q90" i="6"/>
  <c r="R90" i="6" s="1"/>
  <c r="P91" i="6"/>
  <c r="Q28" i="6"/>
  <c r="R28" i="6" s="1"/>
  <c r="H37" i="6"/>
  <c r="I37" i="6" s="1"/>
  <c r="K92" i="6"/>
  <c r="L92" i="6" s="1"/>
  <c r="T82" i="6"/>
  <c r="U82" i="6" s="1"/>
  <c r="H19" i="6"/>
  <c r="I19" i="6" s="1"/>
  <c r="N15" i="6"/>
  <c r="O15" i="6" s="1"/>
  <c r="Q91" i="6" l="1"/>
  <c r="R91" i="6" s="1"/>
  <c r="P92" i="6"/>
  <c r="Q29" i="6"/>
  <c r="R29" i="6" s="1"/>
  <c r="H38" i="6"/>
  <c r="I38" i="6" s="1"/>
  <c r="K93" i="6"/>
  <c r="L93" i="6" s="1"/>
  <c r="H20" i="6"/>
  <c r="I20" i="6" s="1"/>
  <c r="N16" i="6"/>
  <c r="O16" i="6" s="1"/>
  <c r="T83" i="6"/>
  <c r="U83" i="6" s="1"/>
  <c r="Q92" i="6" l="1"/>
  <c r="R92" i="6" s="1"/>
  <c r="P93" i="6"/>
  <c r="Q30" i="6"/>
  <c r="R30" i="6" s="1"/>
  <c r="H39" i="6"/>
  <c r="I39" i="6" s="1"/>
  <c r="K94" i="6"/>
  <c r="L94" i="6" s="1"/>
  <c r="N17" i="6"/>
  <c r="O17" i="6" s="1"/>
  <c r="T84" i="6"/>
  <c r="U84" i="6" s="1"/>
  <c r="H21" i="6"/>
  <c r="I21" i="6" s="1"/>
  <c r="Q93" i="6" l="1"/>
  <c r="R93" i="6" s="1"/>
  <c r="P94" i="6"/>
  <c r="Q31" i="6"/>
  <c r="R31" i="6" s="1"/>
  <c r="H40" i="6"/>
  <c r="I40" i="6" s="1"/>
  <c r="K95" i="6"/>
  <c r="L95" i="6" s="1"/>
  <c r="N18" i="6"/>
  <c r="O18" i="6" s="1"/>
  <c r="T85" i="6"/>
  <c r="U85" i="6" s="1"/>
  <c r="H22" i="6"/>
  <c r="I22" i="6" s="1"/>
  <c r="Q94" i="6" l="1"/>
  <c r="R94" i="6" s="1"/>
  <c r="P95" i="6"/>
  <c r="Q32" i="6"/>
  <c r="R32" i="6" s="1"/>
  <c r="K96" i="6"/>
  <c r="L96" i="6" s="1"/>
  <c r="H41" i="6"/>
  <c r="I41" i="6" s="1"/>
  <c r="N19" i="6"/>
  <c r="O19" i="6" s="1"/>
  <c r="H23" i="6"/>
  <c r="I23" i="6" s="1"/>
  <c r="P96" i="6" l="1"/>
  <c r="Q95" i="6"/>
  <c r="R95" i="6" s="1"/>
  <c r="Q33" i="6"/>
  <c r="R33" i="6" s="1"/>
  <c r="K97" i="6"/>
  <c r="L97" i="6" s="1"/>
  <c r="H42" i="6"/>
  <c r="I42" i="6" s="1"/>
  <c r="N20" i="6"/>
  <c r="O20" i="6" s="1"/>
  <c r="H24" i="6"/>
  <c r="I24" i="6" s="1"/>
  <c r="Q96" i="6" l="1"/>
  <c r="R96" i="6" s="1"/>
  <c r="P97" i="6"/>
  <c r="Q34" i="6"/>
  <c r="R34" i="6" s="1"/>
  <c r="K98" i="6"/>
  <c r="L98" i="6" s="1"/>
  <c r="H43" i="6"/>
  <c r="I43" i="6" s="1"/>
  <c r="H25" i="6"/>
  <c r="I25" i="6" s="1"/>
  <c r="N21" i="6"/>
  <c r="O21" i="6" s="1"/>
  <c r="Q97" i="6" l="1"/>
  <c r="R97" i="6" s="1"/>
  <c r="P98" i="6"/>
  <c r="Q98" i="6" s="1"/>
  <c r="R98" i="6" s="1"/>
  <c r="Q35" i="6"/>
  <c r="R35" i="6" s="1"/>
  <c r="K99" i="6"/>
  <c r="L99" i="6" s="1"/>
  <c r="H44" i="6"/>
  <c r="I44" i="6" s="1"/>
  <c r="N22" i="6"/>
  <c r="O22" i="6" s="1"/>
  <c r="H26" i="6"/>
  <c r="I26" i="6" s="1"/>
  <c r="Q36" i="6" l="1"/>
  <c r="R36" i="6" s="1"/>
  <c r="K100" i="6"/>
  <c r="L100" i="6" s="1"/>
  <c r="H45" i="6"/>
  <c r="I45" i="6" s="1"/>
  <c r="N23" i="6"/>
  <c r="O23" i="6" s="1"/>
  <c r="H27" i="6"/>
  <c r="I27" i="6" s="1"/>
  <c r="Q37" i="6" l="1"/>
  <c r="R37" i="6" s="1"/>
  <c r="K101" i="6"/>
  <c r="L101" i="6" s="1"/>
  <c r="H46" i="6"/>
  <c r="I46" i="6" s="1"/>
  <c r="H28" i="6"/>
  <c r="I28" i="6" s="1"/>
  <c r="N24" i="6"/>
  <c r="O24" i="6" s="1"/>
  <c r="Q38" i="6" l="1"/>
  <c r="R38" i="6" s="1"/>
  <c r="K102" i="6"/>
  <c r="L102" i="6" s="1"/>
  <c r="H47" i="6"/>
  <c r="I47" i="6" s="1"/>
  <c r="H29" i="6"/>
  <c r="I29" i="6" s="1"/>
  <c r="N25" i="6"/>
  <c r="O25" i="6" s="1"/>
  <c r="Q39" i="6" l="1"/>
  <c r="R39" i="6" s="1"/>
  <c r="K103" i="6"/>
  <c r="L103" i="6" s="1"/>
  <c r="H48" i="6"/>
  <c r="I48" i="6" s="1"/>
  <c r="N26" i="6"/>
  <c r="O26" i="6" s="1"/>
  <c r="Q40" i="6" l="1"/>
  <c r="R40" i="6" s="1"/>
  <c r="K104" i="6"/>
  <c r="L104" i="6" s="1"/>
  <c r="H49" i="6"/>
  <c r="I49" i="6" s="1"/>
  <c r="N27" i="6"/>
  <c r="O27" i="6" s="1"/>
  <c r="Q41" i="6" l="1"/>
  <c r="R41" i="6" s="1"/>
  <c r="H50" i="6"/>
  <c r="I50" i="6" s="1"/>
  <c r="N28" i="6"/>
  <c r="O28" i="6" s="1"/>
  <c r="Q42" i="6" l="1"/>
  <c r="R42" i="6" s="1"/>
  <c r="H51" i="6"/>
  <c r="I51" i="6" s="1"/>
  <c r="N29" i="6"/>
  <c r="O29" i="6" s="1"/>
  <c r="Q43" i="6" l="1"/>
  <c r="R43" i="6" s="1"/>
  <c r="H52" i="6"/>
  <c r="I52" i="6" s="1"/>
  <c r="N30" i="6"/>
  <c r="O30" i="6" s="1"/>
  <c r="Q44" i="6" l="1"/>
  <c r="R44" i="6" s="1"/>
  <c r="H53" i="6"/>
  <c r="I53" i="6" s="1"/>
  <c r="N31" i="6"/>
  <c r="O31" i="6" s="1"/>
  <c r="Q45" i="6" l="1"/>
  <c r="R45" i="6" s="1"/>
  <c r="H54" i="6"/>
  <c r="I54" i="6" s="1"/>
  <c r="N32" i="6"/>
  <c r="O32" i="6" s="1"/>
  <c r="Q46" i="6" l="1"/>
  <c r="R46" i="6" s="1"/>
  <c r="H55" i="6"/>
  <c r="I55" i="6" s="1"/>
  <c r="N33" i="6"/>
  <c r="O33" i="6" s="1"/>
  <c r="Q47" i="6" l="1"/>
  <c r="R47" i="6" s="1"/>
  <c r="N34" i="6"/>
  <c r="O34" i="6" s="1"/>
  <c r="Q48" i="6" l="1"/>
  <c r="R48" i="6" s="1"/>
  <c r="N35" i="6"/>
  <c r="O35" i="6" s="1"/>
  <c r="Q49" i="6" l="1"/>
  <c r="R49" i="6" s="1"/>
  <c r="N36" i="6"/>
  <c r="O36" i="6" s="1"/>
  <c r="Q50" i="6" l="1"/>
  <c r="R50" i="6" s="1"/>
  <c r="N37" i="6"/>
  <c r="O37" i="6" s="1"/>
  <c r="Q51" i="6" l="1"/>
  <c r="R51" i="6" s="1"/>
  <c r="N38" i="6"/>
  <c r="O38" i="6" s="1"/>
  <c r="Q52" i="6" l="1"/>
  <c r="R52" i="6" s="1"/>
  <c r="N39" i="6"/>
  <c r="O39" i="6" s="1"/>
  <c r="Q53" i="6" l="1"/>
  <c r="R53" i="6" s="1"/>
  <c r="N40" i="6"/>
  <c r="O40" i="6" s="1"/>
  <c r="Q54" i="6" l="1"/>
  <c r="R54" i="6" s="1"/>
  <c r="N41" i="6"/>
  <c r="O41" i="6" s="1"/>
  <c r="Q56" i="6" l="1"/>
  <c r="R56" i="6" s="1"/>
  <c r="Q55" i="6"/>
  <c r="R55" i="6" s="1"/>
  <c r="N42" i="6"/>
  <c r="O42" i="6" s="1"/>
  <c r="N43" i="6" l="1"/>
  <c r="O43" i="6" s="1"/>
  <c r="N44" i="6" l="1"/>
  <c r="O44" i="6" s="1"/>
  <c r="N45" i="6" l="1"/>
  <c r="O45" i="6" s="1"/>
  <c r="N46" i="6" l="1"/>
  <c r="O46" i="6" s="1"/>
  <c r="N47" i="6" l="1"/>
  <c r="O47" i="6" s="1"/>
  <c r="N48" i="6" l="1"/>
  <c r="O48" i="6" s="1"/>
  <c r="N49" i="6" l="1"/>
  <c r="O49" i="6" s="1"/>
  <c r="N50" i="6" l="1"/>
  <c r="O50" i="6" s="1"/>
  <c r="N51" i="6" l="1"/>
  <c r="O51" i="6" s="1"/>
  <c r="N52" i="6" l="1"/>
  <c r="O52" i="6" s="1"/>
  <c r="N53" i="6" l="1"/>
  <c r="O53" i="6" s="1"/>
  <c r="N54" i="6" l="1"/>
  <c r="O54" i="6" s="1"/>
  <c r="N55" i="6" l="1"/>
  <c r="O55" i="6" s="1"/>
  <c r="N56" i="6" l="1"/>
  <c r="O56" i="6" s="1"/>
  <c r="N57" i="6" l="1"/>
  <c r="O57" i="6" s="1"/>
  <c r="N58" i="6" l="1"/>
  <c r="O58" i="6" s="1"/>
  <c r="N59" i="6" l="1"/>
  <c r="O59" i="6" s="1"/>
  <c r="N60" i="6" l="1"/>
  <c r="O60" i="6" s="1"/>
  <c r="N61" i="6" l="1"/>
  <c r="O61" i="6" s="1"/>
  <c r="N62" i="6" l="1"/>
  <c r="O62" i="6" s="1"/>
  <c r="N63" i="6" l="1"/>
  <c r="O63" i="6" s="1"/>
  <c r="N64" i="6" l="1"/>
  <c r="O64" i="6" s="1"/>
  <c r="N65" i="6" l="1"/>
  <c r="O65" i="6" s="1"/>
  <c r="N66" i="6" l="1"/>
  <c r="O66" i="6" s="1"/>
  <c r="N67" i="6" l="1"/>
  <c r="O67" i="6" s="1"/>
  <c r="N68" i="6" l="1"/>
  <c r="O68" i="6" s="1"/>
  <c r="N69" i="6" l="1"/>
  <c r="O69" i="6" s="1"/>
  <c r="N70" i="6" l="1"/>
  <c r="O70" i="6" s="1"/>
  <c r="N71" i="6" l="1"/>
  <c r="O71" i="6" s="1"/>
  <c r="N72" i="6" l="1"/>
  <c r="O72" i="6" s="1"/>
  <c r="N73" i="6" l="1"/>
  <c r="O73" i="6" s="1"/>
  <c r="N74" i="6" l="1"/>
  <c r="O74" i="6" s="1"/>
  <c r="N75" i="6" l="1"/>
  <c r="O75" i="6" s="1"/>
  <c r="N76" i="6" l="1"/>
  <c r="O76" i="6" s="1"/>
  <c r="N77" i="6" l="1"/>
  <c r="O77" i="6" s="1"/>
  <c r="N78" i="6" l="1"/>
  <c r="O78" i="6" s="1"/>
  <c r="N79" i="6" l="1"/>
  <c r="O79" i="6" s="1"/>
  <c r="N80" i="6" l="1"/>
  <c r="O80" i="6" s="1"/>
  <c r="N81" i="6" l="1"/>
  <c r="O81" i="6" s="1"/>
  <c r="N82" i="6" l="1"/>
  <c r="O82" i="6" s="1"/>
  <c r="N83" i="6" l="1"/>
  <c r="O83" i="6" s="1"/>
  <c r="N84" i="6" l="1"/>
  <c r="O84" i="6" s="1"/>
  <c r="N85" i="6" l="1"/>
  <c r="O85" i="6" s="1"/>
  <c r="N86" i="6" l="1"/>
  <c r="O86" i="6" s="1"/>
  <c r="N87" i="6" l="1"/>
  <c r="O87" i="6" s="1"/>
  <c r="N88" i="6" l="1"/>
  <c r="O88" i="6" s="1"/>
  <c r="N89" i="6" l="1"/>
  <c r="O89" i="6" s="1"/>
  <c r="N90" i="6" l="1"/>
  <c r="O90" i="6" s="1"/>
  <c r="N91" i="6" l="1"/>
  <c r="O91" i="6" s="1"/>
  <c r="N92" i="6" l="1"/>
  <c r="O92" i="6" s="1"/>
  <c r="N93" i="6" l="1"/>
  <c r="O93" i="6" s="1"/>
  <c r="N94" i="6" l="1"/>
  <c r="O94" i="6" s="1"/>
  <c r="N95" i="6" l="1"/>
  <c r="O95" i="6" s="1"/>
  <c r="N96" i="6" l="1"/>
  <c r="O96" i="6" s="1"/>
  <c r="N97" i="6" l="1"/>
  <c r="O97" i="6" s="1"/>
  <c r="N98" i="6" l="1"/>
  <c r="O98" i="6" s="1"/>
  <c r="N99" i="6" l="1"/>
  <c r="O99" i="6" s="1"/>
  <c r="N100" i="6" l="1"/>
  <c r="O100" i="6" s="1"/>
  <c r="N101" i="6" l="1"/>
  <c r="O101" i="6" s="1"/>
  <c r="N102" i="6" l="1"/>
  <c r="O102" i="6" s="1"/>
  <c r="N103" i="6" l="1"/>
  <c r="O103" i="6" s="1"/>
  <c r="N104" i="6" l="1"/>
  <c r="O104" i="6" s="1"/>
  <c r="N105" i="6" l="1"/>
  <c r="O105" i="6" s="1"/>
</calcChain>
</file>

<file path=xl/sharedStrings.xml><?xml version="1.0" encoding="utf-8"?>
<sst xmlns="http://schemas.openxmlformats.org/spreadsheetml/2006/main" count="20" uniqueCount="9">
  <si>
    <t>Vp (m3)</t>
  </si>
  <si>
    <t>2Vp/delta t</t>
  </si>
  <si>
    <t>Intake fraction time (hr):</t>
  </si>
  <si>
    <t>Exposure time (hr)</t>
  </si>
  <si>
    <t>Effective clean flow rate (L/s.p)</t>
  </si>
  <si>
    <t>inhalation flow rate (L/s)</t>
  </si>
  <si>
    <r>
      <t>Clean air equivalent q</t>
    </r>
    <r>
      <rPr>
        <vertAlign val="subscript"/>
        <sz val="12"/>
        <color theme="1"/>
        <rFont val="Calibri (Body)"/>
      </rPr>
      <t>c</t>
    </r>
    <r>
      <rPr>
        <sz val="12"/>
        <color theme="1"/>
        <rFont val="Calibri"/>
        <family val="2"/>
        <scheme val="minor"/>
      </rPr>
      <t xml:space="preserve"> (L/s)</t>
    </r>
  </si>
  <si>
    <r>
      <t>Vp (m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)</t>
    </r>
  </si>
  <si>
    <t>Table 1. Spaciousness versus clean air equivalent in combining VTAC and clean air equivalent to archieve a certain intake fraction time threshold of 0.02 hours under five typical exposure periods of 0.5, 1, 2, 5 and 8 hours.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</si>
</sst>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2"/>
      <color theme="1"/>
      <name val="Calibri (Body)"/>
    </font>
    <font>
      <vertAlign val="superscript"/>
      <sz val="12"/>
      <color theme="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4" fillId="0" borderId="0" xfId="1"/>
    <xf numFmtId="11" fontId="4" fillId="0" borderId="0" xfId="1" applyNumberFormat="1"/>
    <xf numFmtId="0" fontId="4" fillId="0" borderId="0" xfId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4" fillId="0" borderId="7" xfId="1" applyBorder="1" applyAlignment="1">
      <alignment horizontal="center" vertical="center"/>
    </xf>
    <xf numFmtId="0" fontId="4" fillId="0" borderId="8" xfId="1" applyBorder="1" applyAlignment="1">
      <alignment horizontal="center" vertical="center"/>
    </xf>
    <xf numFmtId="0" fontId="4" fillId="0" borderId="6" xfId="1" applyBorder="1" applyAlignment="1">
      <alignment horizontal="center" vertical="center"/>
    </xf>
    <xf numFmtId="0" fontId="4" fillId="0" borderId="10" xfId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4" fillId="0" borderId="12" xfId="1" applyBorder="1" applyAlignment="1">
      <alignment horizontal="center" vertical="center"/>
    </xf>
    <xf numFmtId="0" fontId="4" fillId="0" borderId="13" xfId="1" applyBorder="1" applyAlignment="1">
      <alignment horizontal="center" vertical="center"/>
    </xf>
    <xf numFmtId="0" fontId="4" fillId="0" borderId="14" xfId="1" applyBorder="1" applyAlignment="1">
      <alignment horizontal="center" vertical="center"/>
    </xf>
    <xf numFmtId="0" fontId="4" fillId="0" borderId="15" xfId="1" applyBorder="1" applyAlignment="1">
      <alignment horizontal="center" vertical="center"/>
    </xf>
    <xf numFmtId="0" fontId="4" fillId="0" borderId="17" xfId="1" applyBorder="1" applyAlignment="1">
      <alignment horizontal="center" vertical="center"/>
    </xf>
    <xf numFmtId="0" fontId="4" fillId="0" borderId="16" xfId="1" applyBorder="1" applyAlignment="1">
      <alignment horizontal="center" vertical="center"/>
    </xf>
    <xf numFmtId="0" fontId="4" fillId="0" borderId="18" xfId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4" fillId="0" borderId="4" xfId="1" applyBorder="1" applyAlignment="1">
      <alignment horizontal="center"/>
    </xf>
    <xf numFmtId="0" fontId="4" fillId="0" borderId="9" xfId="1" applyBorder="1" applyAlignment="1">
      <alignment horizontal="center"/>
    </xf>
    <xf numFmtId="0" fontId="4" fillId="0" borderId="0" xfId="1" applyAlignment="1">
      <alignment horizontal="center"/>
    </xf>
    <xf numFmtId="0" fontId="4" fillId="0" borderId="7" xfId="1" applyBorder="1" applyAlignment="1">
      <alignment horizontal="center"/>
    </xf>
    <xf numFmtId="0" fontId="5" fillId="0" borderId="20" xfId="1" applyFont="1" applyBorder="1" applyAlignment="1">
      <alignment horizontal="left" vertical="center"/>
    </xf>
    <xf numFmtId="0" fontId="3" fillId="2" borderId="0" xfId="1" applyFont="1" applyFill="1" applyAlignment="1">
      <alignment horizontal="center"/>
    </xf>
    <xf numFmtId="0" fontId="3" fillId="2" borderId="7" xfId="1" applyFont="1" applyFill="1" applyBorder="1" applyAlignment="1">
      <alignment horizontal="center"/>
    </xf>
    <xf numFmtId="0" fontId="4" fillId="2" borderId="0" xfId="1" applyFill="1" applyAlignment="1">
      <alignment horizontal="center"/>
    </xf>
    <xf numFmtId="0" fontId="4" fillId="2" borderId="7" xfId="1" applyFill="1" applyBorder="1" applyAlignment="1">
      <alignment horizontal="center"/>
    </xf>
    <xf numFmtId="0" fontId="4" fillId="3" borderId="0" xfId="1" applyFill="1" applyAlignment="1">
      <alignment horizontal="center" vertical="center"/>
    </xf>
    <xf numFmtId="0" fontId="4" fillId="3" borderId="7" xfId="1" applyFill="1" applyBorder="1" applyAlignment="1">
      <alignment horizontal="center" vertical="center"/>
    </xf>
  </cellXfs>
  <cellStyles count="2">
    <cellStyle name="Normal" xfId="0" builtinId="0"/>
    <cellStyle name="Normal 2" xfId="1" xr:uid="{14F5459B-4F8F-43E8-8960-E6C8102E83C0}"/>
  </cellStyles>
  <dxfs count="0"/>
  <tableStyles count="0" defaultTableStyle="TableStyleMedium2" defaultPivotStyle="PivotStyleLight16"/>
  <colors>
    <mruColors>
      <color rgb="FFED7D31"/>
      <color rgb="FFFF0000"/>
      <color rgb="FFDD3D2D"/>
      <color rgb="FF70AD47"/>
      <color rgb="FF4472C4"/>
      <color rgb="FF00B0F0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14249487626329"/>
          <c:y val="2.848470946386281E-2"/>
          <c:w val="0.74802438054071063"/>
          <c:h val="0.81267795664377385"/>
        </c:manualLayout>
      </c:layout>
      <c:scatterChart>
        <c:scatterStyle val="smoothMarker"/>
        <c:varyColors val="0"/>
        <c:ser>
          <c:idx val="4"/>
          <c:order val="0"/>
          <c:tx>
            <c:v>Δt = 0.5 h</c:v>
          </c:tx>
          <c:spPr>
            <a:ln w="635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Fig3c'!$I$7:$I$200</c:f>
              <c:numCache>
                <c:formatCode>General</c:formatCode>
                <c:ptCount val="194"/>
                <c:pt idx="0">
                  <c:v>2.2177426048698998</c:v>
                </c:pt>
                <c:pt idx="1">
                  <c:v>2.1963876506491493</c:v>
                </c:pt>
                <c:pt idx="2">
                  <c:v>2.1730850256410155</c:v>
                </c:pt>
                <c:pt idx="3">
                  <c:v>2.1481961370376577</c:v>
                </c:pt>
                <c:pt idx="4">
                  <c:v>2.1219454087111425</c:v>
                </c:pt>
                <c:pt idx="5">
                  <c:v>2.0944863681588832</c:v>
                </c:pt>
                <c:pt idx="6">
                  <c:v>2.0659305573985836</c:v>
                </c:pt>
                <c:pt idx="7">
                  <c:v>2.0363623559547634</c:v>
                </c:pt>
                <c:pt idx="8">
                  <c:v>2.0058474186179511</c:v>
                </c:pt>
                <c:pt idx="9">
                  <c:v>1.9744378502380893</c:v>
                </c:pt>
                <c:pt idx="10">
                  <c:v>1.9421755612084475</c:v>
                </c:pt>
                <c:pt idx="11">
                  <c:v>1.9090945384826494</c:v>
                </c:pt>
                <c:pt idx="12">
                  <c:v>1.8752224347468029</c:v>
                </c:pt>
                <c:pt idx="13">
                  <c:v>1.8405817095713251</c:v>
                </c:pt>
                <c:pt idx="14">
                  <c:v>1.8051904648726109</c:v>
                </c:pt>
                <c:pt idx="15">
                  <c:v>1.7690630647027168</c:v>
                </c:pt>
                <c:pt idx="16">
                  <c:v>1.7322105980910811</c:v>
                </c:pt>
                <c:pt idx="17">
                  <c:v>1.6946412241858364</c:v>
                </c:pt>
                <c:pt idx="18">
                  <c:v>1.6563604263759095</c:v>
                </c:pt>
                <c:pt idx="19">
                  <c:v>1.6173711936808224</c:v>
                </c:pt>
                <c:pt idx="20">
                  <c:v>1.5776741418815343</c:v>
                </c:pt>
                <c:pt idx="21">
                  <c:v>1.5372675826714366</c:v>
                </c:pt>
                <c:pt idx="22">
                  <c:v>1.4961475459260982</c:v>
                </c:pt>
                <c:pt idx="23">
                  <c:v>1.4543077576226353</c:v>
                </c:pt>
                <c:pt idx="24">
                  <c:v>1.4117395737003908</c:v>
                </c:pt>
                <c:pt idx="25">
                  <c:v>1.3684318680218819</c:v>
                </c:pt>
                <c:pt idx="26">
                  <c:v>1.3243708703694026</c:v>
                </c:pt>
                <c:pt idx="27">
                  <c:v>1.2795399478954212</c:v>
                </c:pt>
                <c:pt idx="28">
                  <c:v>1.2339193203953818</c:v>
                </c:pt>
                <c:pt idx="29">
                  <c:v>1.1874856958786353</c:v>
                </c:pt>
                <c:pt idx="30">
                  <c:v>1.1402118077414241</c:v>
                </c:pt>
                <c:pt idx="31">
                  <c:v>1.0920658277551611</c:v>
                </c:pt>
                <c:pt idx="32">
                  <c:v>1.0430106190991857</c:v>
                </c:pt>
                <c:pt idx="33">
                  <c:v>0.99300277926055969</c:v>
                </c:pt>
                <c:pt idx="34">
                  <c:v>0.94199140132556891</c:v>
                </c:pt>
                <c:pt idx="35">
                  <c:v>0.88991644989414798</c:v>
                </c:pt>
                <c:pt idx="36">
                  <c:v>0.83670659751597531</c:v>
                </c:pt>
                <c:pt idx="37">
                  <c:v>0.78227628665211091</c:v>
                </c:pt>
                <c:pt idx="38">
                  <c:v>0.72652164752861115</c:v>
                </c:pt>
                <c:pt idx="39">
                  <c:v>0.66931466892780656</c:v>
                </c:pt>
                <c:pt idx="40">
                  <c:v>0.6104945949766577</c:v>
                </c:pt>
                <c:pt idx="41">
                  <c:v>0.54985470554624538</c:v>
                </c:pt>
                <c:pt idx="42">
                  <c:v>0.48712095703388875</c:v>
                </c:pt>
                <c:pt idx="43">
                  <c:v>0.42191518131235856</c:v>
                </c:pt>
                <c:pt idx="44">
                  <c:v>0.35368603039446195</c:v>
                </c:pt>
                <c:pt idx="45">
                  <c:v>0.2815629376621796</c:v>
                </c:pt>
                <c:pt idx="46">
                  <c:v>0.20398546095013254</c:v>
                </c:pt>
                <c:pt idx="47">
                  <c:v>0.11739793454312607</c:v>
                </c:pt>
                <c:pt idx="48">
                  <c:v>1.4251700248978738E-12</c:v>
                </c:pt>
              </c:numCache>
            </c:numRef>
          </c:xVal>
          <c:yVal>
            <c:numRef>
              <c:f>'Spaciousness ventilation Fig3c'!$G$7:$G$200</c:f>
              <c:numCache>
                <c:formatCode>General</c:formatCode>
                <c:ptCount val="194"/>
                <c:pt idx="0">
                  <c:v>0.1</c:v>
                </c:pt>
                <c:pt idx="1">
                  <c:v>0.15000000000000002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0.39999999999999997</c:v>
                </c:pt>
                <c:pt idx="7">
                  <c:v>0.44999999999999996</c:v>
                </c:pt>
                <c:pt idx="8">
                  <c:v>0.49999999999999994</c:v>
                </c:pt>
                <c:pt idx="9">
                  <c:v>0.54999999999999993</c:v>
                </c:pt>
                <c:pt idx="10">
                  <c:v>0.6</c:v>
                </c:pt>
                <c:pt idx="11">
                  <c:v>0.65</c:v>
                </c:pt>
                <c:pt idx="12">
                  <c:v>0.70000000000000007</c:v>
                </c:pt>
                <c:pt idx="13">
                  <c:v>0.75000000000000011</c:v>
                </c:pt>
                <c:pt idx="14">
                  <c:v>0.80000000000000016</c:v>
                </c:pt>
                <c:pt idx="15">
                  <c:v>0.8500000000000002</c:v>
                </c:pt>
                <c:pt idx="16">
                  <c:v>0.90000000000000024</c:v>
                </c:pt>
                <c:pt idx="17">
                  <c:v>0.95000000000000029</c:v>
                </c:pt>
                <c:pt idx="18">
                  <c:v>1.0000000000000002</c:v>
                </c:pt>
                <c:pt idx="19">
                  <c:v>1.0500000000000003</c:v>
                </c:pt>
                <c:pt idx="20">
                  <c:v>1.1000000000000003</c:v>
                </c:pt>
                <c:pt idx="21">
                  <c:v>1.1500000000000004</c:v>
                </c:pt>
                <c:pt idx="22">
                  <c:v>1.2000000000000004</c:v>
                </c:pt>
                <c:pt idx="23">
                  <c:v>1.2500000000000004</c:v>
                </c:pt>
                <c:pt idx="24">
                  <c:v>1.3000000000000005</c:v>
                </c:pt>
                <c:pt idx="25">
                  <c:v>1.3500000000000005</c:v>
                </c:pt>
                <c:pt idx="26">
                  <c:v>1.4000000000000006</c:v>
                </c:pt>
                <c:pt idx="27">
                  <c:v>1.4500000000000006</c:v>
                </c:pt>
                <c:pt idx="28">
                  <c:v>1.5000000000000007</c:v>
                </c:pt>
                <c:pt idx="29">
                  <c:v>1.5500000000000007</c:v>
                </c:pt>
                <c:pt idx="30">
                  <c:v>1.6000000000000008</c:v>
                </c:pt>
                <c:pt idx="31">
                  <c:v>1.6500000000000008</c:v>
                </c:pt>
                <c:pt idx="32">
                  <c:v>1.7000000000000008</c:v>
                </c:pt>
                <c:pt idx="33">
                  <c:v>1.7500000000000009</c:v>
                </c:pt>
                <c:pt idx="34">
                  <c:v>1.8000000000000009</c:v>
                </c:pt>
                <c:pt idx="35">
                  <c:v>1.850000000000001</c:v>
                </c:pt>
                <c:pt idx="36">
                  <c:v>1.900000000000001</c:v>
                </c:pt>
                <c:pt idx="37">
                  <c:v>1.9500000000000011</c:v>
                </c:pt>
                <c:pt idx="38">
                  <c:v>2.0000000000000009</c:v>
                </c:pt>
                <c:pt idx="39">
                  <c:v>2.0500000000000007</c:v>
                </c:pt>
                <c:pt idx="40">
                  <c:v>2.1000000000000005</c:v>
                </c:pt>
                <c:pt idx="41">
                  <c:v>2.1500000000000004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2.3499999999999996</c:v>
                </c:pt>
                <c:pt idx="46">
                  <c:v>2.3999999999999995</c:v>
                </c:pt>
                <c:pt idx="47">
                  <c:v>2.4499999999999993</c:v>
                </c:pt>
                <c:pt idx="48">
                  <c:v>2.4999999999999991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F725-4238-99C1-F941E107E698}"/>
            </c:ext>
          </c:extLst>
        </c:ser>
        <c:ser>
          <c:idx val="0"/>
          <c:order val="1"/>
          <c:tx>
            <c:v>Δt = 1 h</c:v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Fig3c'!$L$7:$L$200</c:f>
              <c:numCache>
                <c:formatCode>General</c:formatCode>
                <c:ptCount val="194"/>
                <c:pt idx="0">
                  <c:v>8.9458064630660896</c:v>
                </c:pt>
                <c:pt idx="1">
                  <c:v>8.9099925033734575</c:v>
                </c:pt>
                <c:pt idx="2">
                  <c:v>8.8709704194795975</c:v>
                </c:pt>
                <c:pt idx="3">
                  <c:v>8.829360161345285</c:v>
                </c:pt>
                <c:pt idx="4">
                  <c:v>8.7855506025965973</c:v>
                </c:pt>
                <c:pt idx="5">
                  <c:v>8.7398110521194958</c:v>
                </c:pt>
                <c:pt idx="6">
                  <c:v>8.6923401025640619</c:v>
                </c:pt>
                <c:pt idx="7">
                  <c:v>8.6432907182008076</c:v>
                </c:pt>
                <c:pt idx="8">
                  <c:v>8.5927845481506306</c:v>
                </c:pt>
                <c:pt idx="9">
                  <c:v>8.5409207320061071</c:v>
                </c:pt>
                <c:pt idx="10">
                  <c:v>8.487781634844568</c:v>
                </c:pt>
                <c:pt idx="11">
                  <c:v>8.4334367531477756</c:v>
                </c:pt>
                <c:pt idx="12">
                  <c:v>8.3779454726355329</c:v>
                </c:pt>
                <c:pt idx="13">
                  <c:v>8.3213590741804246</c:v>
                </c:pt>
                <c:pt idx="14">
                  <c:v>8.2637222295943324</c:v>
                </c:pt>
                <c:pt idx="15">
                  <c:v>8.2050741408735615</c:v>
                </c:pt>
                <c:pt idx="16">
                  <c:v>8.145449423819052</c:v>
                </c:pt>
                <c:pt idx="17">
                  <c:v>8.0848788042940356</c:v>
                </c:pt>
                <c:pt idx="18">
                  <c:v>8.0233896744718045</c:v>
                </c:pt>
                <c:pt idx="19">
                  <c:v>7.9610065426551868</c:v>
                </c:pt>
                <c:pt idx="20">
                  <c:v>7.8977514009523553</c:v>
                </c:pt>
                <c:pt idx="21">
                  <c:v>7.8336440286779583</c:v>
                </c:pt>
                <c:pt idx="22">
                  <c:v>7.7687022448337872</c:v>
                </c:pt>
                <c:pt idx="23">
                  <c:v>7.7029421197894914</c:v>
                </c:pt>
                <c:pt idx="24">
                  <c:v>7.6363781539305977</c:v>
                </c:pt>
                <c:pt idx="25">
                  <c:v>7.5690234293035328</c:v>
                </c:pt>
                <c:pt idx="26">
                  <c:v>7.5008897389872118</c:v>
                </c:pt>
                <c:pt idx="27">
                  <c:v>7.4319876979360977</c:v>
                </c:pt>
                <c:pt idx="28">
                  <c:v>7.3623268382853002</c:v>
                </c:pt>
                <c:pt idx="29">
                  <c:v>7.2919156915244328</c:v>
                </c:pt>
                <c:pt idx="30">
                  <c:v>7.2207618594904437</c:v>
                </c:pt>
                <c:pt idx="31">
                  <c:v>7.1488720757694448</c:v>
                </c:pt>
                <c:pt idx="32">
                  <c:v>7.0762522588108636</c:v>
                </c:pt>
                <c:pt idx="33">
                  <c:v>7.0029075578269637</c:v>
                </c:pt>
                <c:pt idx="34">
                  <c:v>6.9288423923643236</c:v>
                </c:pt>
                <c:pt idx="35">
                  <c:v>6.8540604862817025</c:v>
                </c:pt>
                <c:pt idx="36">
                  <c:v>6.7785648967433429</c:v>
                </c:pt>
                <c:pt idx="37">
                  <c:v>6.7023580387326138</c:v>
                </c:pt>
                <c:pt idx="38">
                  <c:v>6.625441705503639</c:v>
                </c:pt>
                <c:pt idx="39">
                  <c:v>6.5478170853146178</c:v>
                </c:pt>
                <c:pt idx="40">
                  <c:v>6.4694847747232904</c:v>
                </c:pt>
                <c:pt idx="41">
                  <c:v>6.3904447886700506</c:v>
                </c:pt>
                <c:pt idx="42">
                  <c:v>6.3106965675261364</c:v>
                </c:pt>
                <c:pt idx="43">
                  <c:v>6.2302389812412287</c:v>
                </c:pt>
                <c:pt idx="44">
                  <c:v>6.1490703306857464</c:v>
                </c:pt>
                <c:pt idx="45">
                  <c:v>6.0671883462470309</c:v>
                </c:pt>
                <c:pt idx="46">
                  <c:v>5.9845901837043947</c:v>
                </c:pt>
                <c:pt idx="47">
                  <c:v>5.9012724173750737</c:v>
                </c:pt>
                <c:pt idx="48">
                  <c:v>5.8172310304905448</c:v>
                </c:pt>
                <c:pt idx="49">
                  <c:v>5.7324614027297116</c:v>
                </c:pt>
                <c:pt idx="50">
                  <c:v>5.646958294801566</c:v>
                </c:pt>
                <c:pt idx="51">
                  <c:v>5.560715829934062</c:v>
                </c:pt>
                <c:pt idx="52">
                  <c:v>5.4737274720875311</c:v>
                </c:pt>
                <c:pt idx="53">
                  <c:v>5.3859860006690417</c:v>
                </c:pt>
                <c:pt idx="54">
                  <c:v>5.2974834814776139</c:v>
                </c:pt>
                <c:pt idx="55">
                  <c:v>5.2082112335580097</c:v>
                </c:pt>
                <c:pt idx="56">
                  <c:v>5.1181597915816894</c:v>
                </c:pt>
                <c:pt idx="57">
                  <c:v>5.0273188633056662</c:v>
                </c:pt>
                <c:pt idx="58">
                  <c:v>4.9356772815815333</c:v>
                </c:pt>
                <c:pt idx="59">
                  <c:v>4.8432229502956954</c:v>
                </c:pt>
                <c:pt idx="60">
                  <c:v>4.74994278351455</c:v>
                </c:pt>
                <c:pt idx="61">
                  <c:v>4.6558226369819202</c:v>
                </c:pt>
                <c:pt idx="62">
                  <c:v>4.5608472309657033</c:v>
                </c:pt>
                <c:pt idx="63">
                  <c:v>4.4650000632709483</c:v>
                </c:pt>
                <c:pt idx="64">
                  <c:v>4.3682633110206552</c:v>
                </c:pt>
                <c:pt idx="65">
                  <c:v>4.270617719544358</c:v>
                </c:pt>
                <c:pt idx="66">
                  <c:v>4.1720424763967534</c:v>
                </c:pt>
                <c:pt idx="67">
                  <c:v>4.0725150681397402</c:v>
                </c:pt>
                <c:pt idx="68">
                  <c:v>3.9720111170422516</c:v>
                </c:pt>
                <c:pt idx="69">
                  <c:v>3.8705041942583081</c:v>
                </c:pt>
                <c:pt idx="70">
                  <c:v>3.7679656053022885</c:v>
                </c:pt>
                <c:pt idx="71">
                  <c:v>3.6643641427080218</c:v>
                </c:pt>
                <c:pt idx="72">
                  <c:v>3.5596657995766066</c:v>
                </c:pt>
                <c:pt idx="73">
                  <c:v>3.4538334362078738</c:v>
                </c:pt>
                <c:pt idx="74">
                  <c:v>3.3468263900639168</c:v>
                </c:pt>
                <c:pt idx="75">
                  <c:v>3.2386000167800297</c:v>
                </c:pt>
                <c:pt idx="76">
                  <c:v>3.129105146608461</c:v>
                </c:pt>
                <c:pt idx="77">
                  <c:v>3.0182874362547896</c:v>
                </c:pt>
                <c:pt idx="78">
                  <c:v>2.9060865901144615</c:v>
                </c:pt>
                <c:pt idx="79">
                  <c:v>2.792435416808233</c:v>
                </c:pt>
                <c:pt idx="80">
                  <c:v>2.6772586757112453</c:v>
                </c:pt>
                <c:pt idx="81">
                  <c:v>2.560471652450115</c:v>
                </c:pt>
                <c:pt idx="82">
                  <c:v>2.441978379906649</c:v>
                </c:pt>
                <c:pt idx="83">
                  <c:v>2.3216693886396294</c:v>
                </c:pt>
                <c:pt idx="84">
                  <c:v>2.1994188221849988</c:v>
                </c:pt>
                <c:pt idx="85">
                  <c:v>2.0750806790372969</c:v>
                </c:pt>
                <c:pt idx="86">
                  <c:v>1.9484838281355732</c:v>
                </c:pt>
                <c:pt idx="87">
                  <c:v>1.8194252597045593</c:v>
                </c:pt>
                <c:pt idx="88">
                  <c:v>1.6876607252494533</c:v>
                </c:pt>
                <c:pt idx="89">
                  <c:v>1.5528913864196534</c:v>
                </c:pt>
                <c:pt idx="90">
                  <c:v>1.4147441215778707</c:v>
                </c:pt>
                <c:pt idx="91">
                  <c:v>1.2727412710414041</c:v>
                </c:pt>
                <c:pt idx="92">
                  <c:v>1.1262517506487431</c:v>
                </c:pt>
                <c:pt idx="93">
                  <c:v>0.97440680196836782</c:v>
                </c:pt>
                <c:pt idx="94">
                  <c:v>0.81594184380055668</c:v>
                </c:pt>
                <c:pt idx="95">
                  <c:v>0.64886186679620839</c:v>
                </c:pt>
                <c:pt idx="96">
                  <c:v>0.46959173817253086</c:v>
                </c:pt>
                <c:pt idx="97">
                  <c:v>0.43172018979357452</c:v>
                </c:pt>
                <c:pt idx="98">
                  <c:v>0.39297790609410466</c:v>
                </c:pt>
                <c:pt idx="99">
                  <c:v>0.35323380420380757</c:v>
                </c:pt>
                <c:pt idx="100">
                  <c:v>0.31231467980473138</c:v>
                </c:pt>
                <c:pt idx="101">
                  <c:v>0.26998203207495625</c:v>
                </c:pt>
                <c:pt idx="102">
                  <c:v>0.22588854186406804</c:v>
                </c:pt>
                <c:pt idx="103">
                  <c:v>0.17948594811929561</c:v>
                </c:pt>
                <c:pt idx="104">
                  <c:v>0.12979099970421185</c:v>
                </c:pt>
                <c:pt idx="105">
                  <c:v>7.4560292509796969E-2</c:v>
                </c:pt>
              </c:numCache>
            </c:numRef>
          </c:xVal>
          <c:yVal>
            <c:numRef>
              <c:f>'Spaciousness ventilation Fig3c'!$J$7:$J$200</c:f>
              <c:numCache>
                <c:formatCode>General</c:formatCode>
                <c:ptCount val="194"/>
                <c:pt idx="0">
                  <c:v>0.1</c:v>
                </c:pt>
                <c:pt idx="1">
                  <c:v>0.15000000000000002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0.39999999999999997</c:v>
                </c:pt>
                <c:pt idx="7">
                  <c:v>0.44999999999999996</c:v>
                </c:pt>
                <c:pt idx="8">
                  <c:v>0.49999999999999994</c:v>
                </c:pt>
                <c:pt idx="9">
                  <c:v>0.54999999999999993</c:v>
                </c:pt>
                <c:pt idx="10">
                  <c:v>0.6</c:v>
                </c:pt>
                <c:pt idx="11">
                  <c:v>0.65</c:v>
                </c:pt>
                <c:pt idx="12">
                  <c:v>0.70000000000000007</c:v>
                </c:pt>
                <c:pt idx="13">
                  <c:v>0.75000000000000011</c:v>
                </c:pt>
                <c:pt idx="14">
                  <c:v>0.80000000000000016</c:v>
                </c:pt>
                <c:pt idx="15">
                  <c:v>0.8500000000000002</c:v>
                </c:pt>
                <c:pt idx="16">
                  <c:v>0.90000000000000024</c:v>
                </c:pt>
                <c:pt idx="17">
                  <c:v>0.95000000000000029</c:v>
                </c:pt>
                <c:pt idx="18">
                  <c:v>1.0000000000000002</c:v>
                </c:pt>
                <c:pt idx="19">
                  <c:v>1.0500000000000003</c:v>
                </c:pt>
                <c:pt idx="20">
                  <c:v>1.1000000000000003</c:v>
                </c:pt>
                <c:pt idx="21">
                  <c:v>1.1500000000000004</c:v>
                </c:pt>
                <c:pt idx="22">
                  <c:v>1.2000000000000004</c:v>
                </c:pt>
                <c:pt idx="23">
                  <c:v>1.2500000000000004</c:v>
                </c:pt>
                <c:pt idx="24">
                  <c:v>1.3000000000000005</c:v>
                </c:pt>
                <c:pt idx="25">
                  <c:v>1.3500000000000005</c:v>
                </c:pt>
                <c:pt idx="26">
                  <c:v>1.4000000000000006</c:v>
                </c:pt>
                <c:pt idx="27">
                  <c:v>1.4500000000000006</c:v>
                </c:pt>
                <c:pt idx="28">
                  <c:v>1.5000000000000007</c:v>
                </c:pt>
                <c:pt idx="29">
                  <c:v>1.5500000000000007</c:v>
                </c:pt>
                <c:pt idx="30">
                  <c:v>1.6000000000000008</c:v>
                </c:pt>
                <c:pt idx="31">
                  <c:v>1.6500000000000008</c:v>
                </c:pt>
                <c:pt idx="32">
                  <c:v>1.7000000000000008</c:v>
                </c:pt>
                <c:pt idx="33">
                  <c:v>1.7500000000000009</c:v>
                </c:pt>
                <c:pt idx="34">
                  <c:v>1.8000000000000009</c:v>
                </c:pt>
                <c:pt idx="35">
                  <c:v>1.850000000000001</c:v>
                </c:pt>
                <c:pt idx="36">
                  <c:v>1.900000000000001</c:v>
                </c:pt>
                <c:pt idx="37">
                  <c:v>1.9500000000000011</c:v>
                </c:pt>
                <c:pt idx="38">
                  <c:v>2.0000000000000009</c:v>
                </c:pt>
                <c:pt idx="39">
                  <c:v>2.0500000000000007</c:v>
                </c:pt>
                <c:pt idx="40">
                  <c:v>2.1000000000000005</c:v>
                </c:pt>
                <c:pt idx="41">
                  <c:v>2.1500000000000004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2.3499999999999996</c:v>
                </c:pt>
                <c:pt idx="46">
                  <c:v>2.3999999999999995</c:v>
                </c:pt>
                <c:pt idx="47">
                  <c:v>2.4499999999999993</c:v>
                </c:pt>
                <c:pt idx="48">
                  <c:v>2.4999999999999991</c:v>
                </c:pt>
                <c:pt idx="49">
                  <c:v>2.5499999999999989</c:v>
                </c:pt>
                <c:pt idx="50">
                  <c:v>2.5999999999999988</c:v>
                </c:pt>
                <c:pt idx="51">
                  <c:v>2.6499999999999986</c:v>
                </c:pt>
                <c:pt idx="52">
                  <c:v>2.6999999999999984</c:v>
                </c:pt>
                <c:pt idx="53">
                  <c:v>2.7499999999999982</c:v>
                </c:pt>
                <c:pt idx="54">
                  <c:v>2.799999999999998</c:v>
                </c:pt>
                <c:pt idx="55">
                  <c:v>2.8499999999999979</c:v>
                </c:pt>
                <c:pt idx="56">
                  <c:v>2.8999999999999977</c:v>
                </c:pt>
                <c:pt idx="57">
                  <c:v>2.9499999999999975</c:v>
                </c:pt>
                <c:pt idx="58">
                  <c:v>2.9999999999999973</c:v>
                </c:pt>
                <c:pt idx="59">
                  <c:v>3.0499999999999972</c:v>
                </c:pt>
                <c:pt idx="60">
                  <c:v>3.099999999999997</c:v>
                </c:pt>
                <c:pt idx="61">
                  <c:v>3.1499999999999968</c:v>
                </c:pt>
                <c:pt idx="62">
                  <c:v>3.1999999999999966</c:v>
                </c:pt>
                <c:pt idx="63">
                  <c:v>3.2499999999999964</c:v>
                </c:pt>
                <c:pt idx="64">
                  <c:v>3.2999999999999963</c:v>
                </c:pt>
                <c:pt idx="65">
                  <c:v>3.3499999999999961</c:v>
                </c:pt>
                <c:pt idx="66">
                  <c:v>3.3999999999999959</c:v>
                </c:pt>
                <c:pt idx="67">
                  <c:v>3.4499999999999957</c:v>
                </c:pt>
                <c:pt idx="68">
                  <c:v>3.4999999999999956</c:v>
                </c:pt>
                <c:pt idx="69">
                  <c:v>3.5499999999999954</c:v>
                </c:pt>
                <c:pt idx="70">
                  <c:v>3.5999999999999952</c:v>
                </c:pt>
                <c:pt idx="71">
                  <c:v>3.649999999999995</c:v>
                </c:pt>
                <c:pt idx="72">
                  <c:v>3.6999999999999948</c:v>
                </c:pt>
                <c:pt idx="73">
                  <c:v>3.7499999999999947</c:v>
                </c:pt>
                <c:pt idx="74">
                  <c:v>3.7999999999999945</c:v>
                </c:pt>
                <c:pt idx="75">
                  <c:v>3.8499999999999943</c:v>
                </c:pt>
                <c:pt idx="76">
                  <c:v>3.8999999999999941</c:v>
                </c:pt>
                <c:pt idx="77">
                  <c:v>3.949999999999994</c:v>
                </c:pt>
                <c:pt idx="78">
                  <c:v>3.9999999999999938</c:v>
                </c:pt>
                <c:pt idx="79">
                  <c:v>4.0499999999999936</c:v>
                </c:pt>
                <c:pt idx="80">
                  <c:v>4.0999999999999934</c:v>
                </c:pt>
                <c:pt idx="81">
                  <c:v>4.1499999999999932</c:v>
                </c:pt>
                <c:pt idx="82">
                  <c:v>4.1999999999999931</c:v>
                </c:pt>
                <c:pt idx="83">
                  <c:v>4.2499999999999929</c:v>
                </c:pt>
                <c:pt idx="84">
                  <c:v>4.2999999999999927</c:v>
                </c:pt>
                <c:pt idx="85">
                  <c:v>4.3499999999999925</c:v>
                </c:pt>
                <c:pt idx="86">
                  <c:v>4.3999999999999924</c:v>
                </c:pt>
                <c:pt idx="87">
                  <c:v>4.4499999999999922</c:v>
                </c:pt>
                <c:pt idx="88">
                  <c:v>4.499999999999992</c:v>
                </c:pt>
                <c:pt idx="89">
                  <c:v>4.5499999999999918</c:v>
                </c:pt>
                <c:pt idx="90">
                  <c:v>4.5999999999999917</c:v>
                </c:pt>
                <c:pt idx="91">
                  <c:v>4.6499999999999915</c:v>
                </c:pt>
                <c:pt idx="92">
                  <c:v>4.6999999999999913</c:v>
                </c:pt>
                <c:pt idx="93">
                  <c:v>4.7499999999999911</c:v>
                </c:pt>
                <c:pt idx="94">
                  <c:v>4.7999999999999909</c:v>
                </c:pt>
                <c:pt idx="95">
                  <c:v>4.8499999999999908</c:v>
                </c:pt>
                <c:pt idx="96">
                  <c:v>4.8999999999999906</c:v>
                </c:pt>
                <c:pt idx="97">
                  <c:v>4.9099999999999904</c:v>
                </c:pt>
                <c:pt idx="98">
                  <c:v>4.9199999999999902</c:v>
                </c:pt>
                <c:pt idx="99">
                  <c:v>4.9299999999999899</c:v>
                </c:pt>
                <c:pt idx="100">
                  <c:v>4.9399999999999897</c:v>
                </c:pt>
                <c:pt idx="101">
                  <c:v>4.9499999999999895</c:v>
                </c:pt>
                <c:pt idx="102">
                  <c:v>4.9599999999999893</c:v>
                </c:pt>
                <c:pt idx="103">
                  <c:v>4.9699999999999891</c:v>
                </c:pt>
                <c:pt idx="104">
                  <c:v>4.9799999999999889</c:v>
                </c:pt>
                <c:pt idx="105">
                  <c:v>4.9899999999999887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725-4238-99C1-F941E107E698}"/>
            </c:ext>
          </c:extLst>
        </c:ser>
        <c:ser>
          <c:idx val="1"/>
          <c:order val="2"/>
          <c:tx>
            <c:v>Δt = 2 h</c:v>
          </c:tx>
          <c:spPr>
            <a:ln w="635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Fig3c'!$O$7:$O$200</c:f>
              <c:numCache>
                <c:formatCode>General</c:formatCode>
                <c:ptCount val="194"/>
                <c:pt idx="0">
                  <c:v>35.908897566894233</c:v>
                </c:pt>
                <c:pt idx="1">
                  <c:v>35.783225852264373</c:v>
                </c:pt>
                <c:pt idx="2">
                  <c:v>35.639970013493844</c:v>
                </c:pt>
                <c:pt idx="3">
                  <c:v>35.483881677918411</c:v>
                </c:pt>
                <c:pt idx="4">
                  <c:v>35.317440645381147</c:v>
                </c:pt>
                <c:pt idx="5">
                  <c:v>35.142202410386403</c:v>
                </c:pt>
                <c:pt idx="6">
                  <c:v>34.959244208477998</c:v>
                </c:pt>
                <c:pt idx="7">
                  <c:v>34.769360410256255</c:v>
                </c:pt>
                <c:pt idx="8">
                  <c:v>34.573162872803245</c:v>
                </c:pt>
                <c:pt idx="9">
                  <c:v>34.37113819260253</c:v>
                </c:pt>
                <c:pt idx="10">
                  <c:v>34.16368292802445</c:v>
                </c:pt>
                <c:pt idx="11">
                  <c:v>33.951126539378286</c:v>
                </c:pt>
                <c:pt idx="12">
                  <c:v>33.733747012591117</c:v>
                </c:pt>
                <c:pt idx="13">
                  <c:v>33.511781890542139</c:v>
                </c:pt>
                <c:pt idx="14">
                  <c:v>33.285436296721713</c:v>
                </c:pt>
                <c:pt idx="15">
                  <c:v>33.054888918377351</c:v>
                </c:pt>
                <c:pt idx="16">
                  <c:v>32.820296563494253</c:v>
                </c:pt>
                <c:pt idx="17">
                  <c:v>32.581797695276222</c:v>
                </c:pt>
                <c:pt idx="18">
                  <c:v>32.339515217176164</c:v>
                </c:pt>
                <c:pt idx="19">
                  <c:v>32.093558697887225</c:v>
                </c:pt>
                <c:pt idx="20">
                  <c:v>31.844026170620765</c:v>
                </c:pt>
                <c:pt idx="21">
                  <c:v>31.591005603809442</c:v>
                </c:pt>
                <c:pt idx="22">
                  <c:v>31.334576114711854</c:v>
                </c:pt>
                <c:pt idx="23">
                  <c:v>31.074808979335167</c:v>
                </c:pt>
                <c:pt idx="24">
                  <c:v>30.811768479157983</c:v>
                </c:pt>
                <c:pt idx="25">
                  <c:v>30.545512615722398</c:v>
                </c:pt>
                <c:pt idx="26">
                  <c:v>30.276093717214145</c:v>
                </c:pt>
                <c:pt idx="27">
                  <c:v>30.003558955948868</c:v>
                </c:pt>
                <c:pt idx="28">
                  <c:v>29.727950791744409</c:v>
                </c:pt>
                <c:pt idx="29">
                  <c:v>29.449307353141208</c:v>
                </c:pt>
                <c:pt idx="30">
                  <c:v>29.167662766097752</c:v>
                </c:pt>
                <c:pt idx="31">
                  <c:v>28.883047437961793</c:v>
                </c:pt>
                <c:pt idx="32">
                  <c:v>28.595488303077794</c:v>
                </c:pt>
                <c:pt idx="33">
                  <c:v>28.305009035243476</c:v>
                </c:pt>
                <c:pt idx="34">
                  <c:v>28.01163023130788</c:v>
                </c:pt>
                <c:pt idx="35">
                  <c:v>27.715369569457305</c:v>
                </c:pt>
                <c:pt idx="36">
                  <c:v>27.416241945126831</c:v>
                </c:pt>
                <c:pt idx="37">
                  <c:v>27.114259586973386</c:v>
                </c:pt>
                <c:pt idx="38">
                  <c:v>26.809432154930473</c:v>
                </c:pt>
                <c:pt idx="39">
                  <c:v>26.501766822014563</c:v>
                </c:pt>
                <c:pt idx="40">
                  <c:v>26.191268341258482</c:v>
                </c:pt>
                <c:pt idx="41">
                  <c:v>25.877939098893176</c:v>
                </c:pt>
                <c:pt idx="42">
                  <c:v>25.561779154680213</c:v>
                </c:pt>
                <c:pt idx="43">
                  <c:v>25.24278627010456</c:v>
                </c:pt>
                <c:pt idx="44">
                  <c:v>24.920955924964929</c:v>
                </c:pt>
                <c:pt idx="45">
                  <c:v>24.596281322743003</c:v>
                </c:pt>
                <c:pt idx="46">
                  <c:v>24.268753384988141</c:v>
                </c:pt>
                <c:pt idx="47">
                  <c:v>23.9383607348176</c:v>
                </c:pt>
                <c:pt idx="48">
                  <c:v>23.60508966950032</c:v>
                </c:pt>
                <c:pt idx="49">
                  <c:v>23.26892412196219</c:v>
                </c:pt>
                <c:pt idx="50">
                  <c:v>22.929845610918861</c:v>
                </c:pt>
                <c:pt idx="51">
                  <c:v>22.587833179206289</c:v>
                </c:pt>
                <c:pt idx="52">
                  <c:v>22.242863319736269</c:v>
                </c:pt>
                <c:pt idx="53">
                  <c:v>21.894909888350142</c:v>
                </c:pt>
                <c:pt idx="54">
                  <c:v>21.543944002676184</c:v>
                </c:pt>
                <c:pt idx="55">
                  <c:v>21.189933925910477</c:v>
                </c:pt>
                <c:pt idx="56">
                  <c:v>20.832844934232057</c:v>
                </c:pt>
                <c:pt idx="57">
                  <c:v>20.472639166326779</c:v>
                </c:pt>
                <c:pt idx="58">
                  <c:v>20.109275453222679</c:v>
                </c:pt>
                <c:pt idx="59">
                  <c:v>19.742709126326154</c:v>
                </c:pt>
                <c:pt idx="60">
                  <c:v>19.372891801182806</c:v>
                </c:pt>
                <c:pt idx="61">
                  <c:v>18.999771134058207</c:v>
                </c:pt>
                <c:pt idx="62">
                  <c:v>18.623290547927699</c:v>
                </c:pt>
                <c:pt idx="63">
                  <c:v>18.243388923862835</c:v>
                </c:pt>
                <c:pt idx="64">
                  <c:v>17.860000253083815</c:v>
                </c:pt>
                <c:pt idx="65">
                  <c:v>17.473053244082635</c:v>
                </c:pt>
                <c:pt idx="66">
                  <c:v>17.08247087817746</c:v>
                </c:pt>
                <c:pt idx="67">
                  <c:v>16.688169905587038</c:v>
                </c:pt>
                <c:pt idx="68">
                  <c:v>16.290060272558978</c:v>
                </c:pt>
                <c:pt idx="69">
                  <c:v>15.888044468169022</c:v>
                </c:pt>
                <c:pt idx="70">
                  <c:v>15.48201677703325</c:v>
                </c:pt>
                <c:pt idx="71">
                  <c:v>15.071862421209174</c:v>
                </c:pt>
                <c:pt idx="72">
                  <c:v>14.657456570832103</c:v>
                </c:pt>
                <c:pt idx="73">
                  <c:v>14.238663198306448</c:v>
                </c:pt>
                <c:pt idx="74">
                  <c:v>13.815333744831511</c:v>
                </c:pt>
                <c:pt idx="75">
                  <c:v>13.387305560255692</c:v>
                </c:pt>
                <c:pt idx="76">
                  <c:v>12.954400067120126</c:v>
                </c:pt>
                <c:pt idx="77">
                  <c:v>12.516420586433869</c:v>
                </c:pt>
                <c:pt idx="78">
                  <c:v>12.073149745019174</c:v>
                </c:pt>
                <c:pt idx="79">
                  <c:v>11.624346360457865</c:v>
                </c:pt>
                <c:pt idx="80">
                  <c:v>11.169741667232955</c:v>
                </c:pt>
                <c:pt idx="81">
                  <c:v>10.709034702845003</c:v>
                </c:pt>
                <c:pt idx="82">
                  <c:v>10.24188660980049</c:v>
                </c:pt>
                <c:pt idx="83">
                  <c:v>9.7679135196266156</c:v>
                </c:pt>
                <c:pt idx="84">
                  <c:v>9.2866775545585476</c:v>
                </c:pt>
                <c:pt idx="85">
                  <c:v>8.7976752887400131</c:v>
                </c:pt>
                <c:pt idx="86">
                  <c:v>8.3003227161491999</c:v>
                </c:pt>
                <c:pt idx="87">
                  <c:v>7.7939353125423061</c:v>
                </c:pt>
                <c:pt idx="88">
                  <c:v>7.2777010388182566</c:v>
                </c:pt>
                <c:pt idx="89">
                  <c:v>6.7506429009978328</c:v>
                </c:pt>
                <c:pt idx="90">
                  <c:v>6.2115655456786421</c:v>
                </c:pt>
                <c:pt idx="91">
                  <c:v>5.6589764863114969</c:v>
                </c:pt>
                <c:pt idx="92">
                  <c:v>5.0909650841656244</c:v>
                </c:pt>
                <c:pt idx="93">
                  <c:v>4.5050070025949998</c:v>
                </c:pt>
                <c:pt idx="94">
                  <c:v>3.8976272078735006</c:v>
                </c:pt>
                <c:pt idx="95">
                  <c:v>3.2637673752022329</c:v>
                </c:pt>
                <c:pt idx="96">
                  <c:v>2.5954474671848495</c:v>
                </c:pt>
                <c:pt idx="97">
                  <c:v>1.8783669526901678</c:v>
                </c:pt>
                <c:pt idx="98">
                  <c:v>1.0799281282998534</c:v>
                </c:pt>
                <c:pt idx="99">
                  <c:v>0.99273320800040132</c:v>
                </c:pt>
                <c:pt idx="100">
                  <c:v>0.90355416745633577</c:v>
                </c:pt>
                <c:pt idx="101">
                  <c:v>0.81209020043879276</c:v>
                </c:pt>
                <c:pt idx="102">
                  <c:v>0.71794379247721762</c:v>
                </c:pt>
                <c:pt idx="103">
                  <c:v>0.62056750012782536</c:v>
                </c:pt>
                <c:pt idx="104">
                  <c:v>0.51916399881693043</c:v>
                </c:pt>
                <c:pt idx="105">
                  <c:v>0.4124744995514335</c:v>
                </c:pt>
                <c:pt idx="106">
                  <c:v>0.29824117003918482</c:v>
                </c:pt>
                <c:pt idx="107">
                  <c:v>0.17131171709998164</c:v>
                </c:pt>
              </c:numCache>
            </c:numRef>
          </c:xVal>
          <c:yVal>
            <c:numRef>
              <c:f>'Spaciousness ventilation Fig3c'!$M$7:$M$200</c:f>
              <c:numCache>
                <c:formatCode>General</c:formatCode>
                <c:ptCount val="194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  <c:pt idx="49">
                  <c:v>4.9999999999999982</c:v>
                </c:pt>
                <c:pt idx="50">
                  <c:v>5.0999999999999979</c:v>
                </c:pt>
                <c:pt idx="51">
                  <c:v>5.1999999999999975</c:v>
                </c:pt>
                <c:pt idx="52">
                  <c:v>5.2999999999999972</c:v>
                </c:pt>
                <c:pt idx="53">
                  <c:v>5.3999999999999968</c:v>
                </c:pt>
                <c:pt idx="54">
                  <c:v>5.4999999999999964</c:v>
                </c:pt>
                <c:pt idx="55">
                  <c:v>5.5999999999999961</c:v>
                </c:pt>
                <c:pt idx="56">
                  <c:v>5.6999999999999957</c:v>
                </c:pt>
                <c:pt idx="57">
                  <c:v>5.7999999999999954</c:v>
                </c:pt>
                <c:pt idx="58">
                  <c:v>5.899999999999995</c:v>
                </c:pt>
                <c:pt idx="59">
                  <c:v>5.9999999999999947</c:v>
                </c:pt>
                <c:pt idx="60">
                  <c:v>6.0999999999999943</c:v>
                </c:pt>
                <c:pt idx="61">
                  <c:v>6.199999999999994</c:v>
                </c:pt>
                <c:pt idx="62">
                  <c:v>6.2999999999999936</c:v>
                </c:pt>
                <c:pt idx="63">
                  <c:v>6.3999999999999932</c:v>
                </c:pt>
                <c:pt idx="64">
                  <c:v>6.4999999999999929</c:v>
                </c:pt>
                <c:pt idx="65">
                  <c:v>6.5999999999999925</c:v>
                </c:pt>
                <c:pt idx="66">
                  <c:v>6.6999999999999922</c:v>
                </c:pt>
                <c:pt idx="67">
                  <c:v>6.7999999999999918</c:v>
                </c:pt>
                <c:pt idx="68">
                  <c:v>6.8999999999999915</c:v>
                </c:pt>
                <c:pt idx="69">
                  <c:v>6.9999999999999911</c:v>
                </c:pt>
                <c:pt idx="70">
                  <c:v>7.0999999999999908</c:v>
                </c:pt>
                <c:pt idx="71">
                  <c:v>7.1999999999999904</c:v>
                </c:pt>
                <c:pt idx="72">
                  <c:v>7.2999999999999901</c:v>
                </c:pt>
                <c:pt idx="73">
                  <c:v>7.3999999999999897</c:v>
                </c:pt>
                <c:pt idx="74">
                  <c:v>7.4999999999999893</c:v>
                </c:pt>
                <c:pt idx="75">
                  <c:v>7.599999999999989</c:v>
                </c:pt>
                <c:pt idx="76">
                  <c:v>7.6999999999999886</c:v>
                </c:pt>
                <c:pt idx="77">
                  <c:v>7.7999999999999883</c:v>
                </c:pt>
                <c:pt idx="78">
                  <c:v>7.8999999999999879</c:v>
                </c:pt>
                <c:pt idx="79">
                  <c:v>7.9999999999999876</c:v>
                </c:pt>
                <c:pt idx="80">
                  <c:v>8.0999999999999872</c:v>
                </c:pt>
                <c:pt idx="81">
                  <c:v>8.1999999999999869</c:v>
                </c:pt>
                <c:pt idx="82">
                  <c:v>8.2999999999999865</c:v>
                </c:pt>
                <c:pt idx="83">
                  <c:v>8.3999999999999861</c:v>
                </c:pt>
                <c:pt idx="84">
                  <c:v>8.4999999999999858</c:v>
                </c:pt>
                <c:pt idx="85">
                  <c:v>8.5999999999999854</c:v>
                </c:pt>
                <c:pt idx="86">
                  <c:v>8.6999999999999851</c:v>
                </c:pt>
                <c:pt idx="87">
                  <c:v>8.7999999999999847</c:v>
                </c:pt>
                <c:pt idx="88">
                  <c:v>8.8999999999999844</c:v>
                </c:pt>
                <c:pt idx="89">
                  <c:v>8.999999999999984</c:v>
                </c:pt>
                <c:pt idx="90">
                  <c:v>9.0999999999999837</c:v>
                </c:pt>
                <c:pt idx="91">
                  <c:v>9.1999999999999833</c:v>
                </c:pt>
                <c:pt idx="92">
                  <c:v>9.2999999999999829</c:v>
                </c:pt>
                <c:pt idx="93">
                  <c:v>9.3999999999999826</c:v>
                </c:pt>
                <c:pt idx="94">
                  <c:v>9.4999999999999822</c:v>
                </c:pt>
                <c:pt idx="95">
                  <c:v>9.5999999999999819</c:v>
                </c:pt>
                <c:pt idx="96">
                  <c:v>9.6999999999999815</c:v>
                </c:pt>
                <c:pt idx="97">
                  <c:v>9.7999999999999812</c:v>
                </c:pt>
                <c:pt idx="98">
                  <c:v>9.8999999999999808</c:v>
                </c:pt>
                <c:pt idx="99">
                  <c:v>9.9099999999999806</c:v>
                </c:pt>
                <c:pt idx="100">
                  <c:v>9.9199999999999804</c:v>
                </c:pt>
                <c:pt idx="101">
                  <c:v>9.9299999999999802</c:v>
                </c:pt>
                <c:pt idx="102">
                  <c:v>9.93999999999998</c:v>
                </c:pt>
                <c:pt idx="103">
                  <c:v>9.9499999999999797</c:v>
                </c:pt>
                <c:pt idx="104">
                  <c:v>9.9599999999999795</c:v>
                </c:pt>
                <c:pt idx="105">
                  <c:v>9.9699999999999793</c:v>
                </c:pt>
                <c:pt idx="106">
                  <c:v>9.9799999999999791</c:v>
                </c:pt>
                <c:pt idx="107">
                  <c:v>9.9899999999999789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725-4238-99C1-F941E107E698}"/>
            </c:ext>
          </c:extLst>
        </c:ser>
        <c:ser>
          <c:idx val="2"/>
          <c:order val="3"/>
          <c:tx>
            <c:v>Δt = 5 h</c:v>
          </c:tx>
          <c:spPr>
            <a:ln w="635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Fig3c'!$R$7:$R$200</c:f>
              <c:numCache>
                <c:formatCode>General</c:formatCode>
                <c:ptCount val="194"/>
                <c:pt idx="0">
                  <c:v>224.8189113640731</c:v>
                </c:pt>
                <c:pt idx="1">
                  <c:v>224.13275451685035</c:v>
                </c:pt>
                <c:pt idx="2">
                  <c:v>223.29804461954444</c:v>
                </c:pt>
                <c:pt idx="3">
                  <c:v>222.36816607829311</c:v>
                </c:pt>
                <c:pt idx="4">
                  <c:v>221.36528992233198</c:v>
                </c:pt>
                <c:pt idx="5">
                  <c:v>220.30207950100157</c:v>
                </c:pt>
                <c:pt idx="6">
                  <c:v>219.18685037807737</c:v>
                </c:pt>
                <c:pt idx="7">
                  <c:v>218.02552600155076</c:v>
                </c:pt>
                <c:pt idx="8">
                  <c:v>216.82255900731536</c:v>
                </c:pt>
                <c:pt idx="9">
                  <c:v>215.58142702031344</c:v>
                </c:pt>
                <c:pt idx="10">
                  <c:v>214.30492499055157</c:v>
                </c:pt>
                <c:pt idx="11">
                  <c:v>212.99534951760569</c:v>
                </c:pt>
                <c:pt idx="12">
                  <c:v>211.65462121594334</c:v>
                </c:pt>
                <c:pt idx="13">
                  <c:v>210.28436933919519</c:v>
                </c:pt>
                <c:pt idx="14">
                  <c:v>208.88599228457502</c:v>
                </c:pt>
                <c:pt idx="15">
                  <c:v>207.46070206393026</c:v>
                </c:pt>
                <c:pt idx="16">
                  <c:v>206.00955776053883</c:v>
                </c:pt>
                <c:pt idx="17">
                  <c:v>204.53349120536598</c:v>
                </c:pt>
                <c:pt idx="18">
                  <c:v>203.03332702346918</c:v>
                </c:pt>
                <c:pt idx="19">
                  <c:v>201.50979852068193</c:v>
                </c:pt>
                <c:pt idx="20">
                  <c:v>199.96356043978091</c:v>
                </c:pt>
                <c:pt idx="21">
                  <c:v>198.39519932196106</c:v>
                </c:pt>
                <c:pt idx="22">
                  <c:v>196.80524200956364</c:v>
                </c:pt>
                <c:pt idx="23">
                  <c:v>195.19416268695431</c:v>
                </c:pt>
                <c:pt idx="24">
                  <c:v>193.56238875788262</c:v>
                </c:pt>
                <c:pt idx="25">
                  <c:v>191.91030578659314</c:v>
                </c:pt>
                <c:pt idx="26">
                  <c:v>190.23826167793334</c:v>
                </c:pt>
                <c:pt idx="27">
                  <c:v>188.54657023308559</c:v>
                </c:pt>
                <c:pt idx="28">
                  <c:v>186.83551418850286</c:v>
                </c:pt>
                <c:pt idx="29">
                  <c:v>185.10534782353372</c:v>
                </c:pt>
                <c:pt idx="30">
                  <c:v>183.35629920521856</c:v>
                </c:pt>
                <c:pt idx="31">
                  <c:v>181.58857212552573</c:v>
                </c:pt>
                <c:pt idx="32">
                  <c:v>179.80234777593006</c:v>
                </c:pt>
                <c:pt idx="33">
                  <c:v>177.99778619602196</c:v>
                </c:pt>
                <c:pt idx="34">
                  <c:v>176.17502752627809</c:v>
                </c:pt>
                <c:pt idx="35">
                  <c:v>174.3341930898396</c:v>
                </c:pt>
                <c:pt idx="36">
                  <c:v>172.47538632384834</c:v>
                </c:pt>
                <c:pt idx="37">
                  <c:v>170.59869357737756</c:v>
                </c:pt>
                <c:pt idx="38">
                  <c:v>168.70418479008293</c:v>
                </c:pt>
                <c:pt idx="39">
                  <c:v>166.79191406328135</c:v>
                </c:pt>
                <c:pt idx="40">
                  <c:v>164.86192013312117</c:v>
                </c:pt>
                <c:pt idx="41">
                  <c:v>162.91422675377632</c:v>
                </c:pt>
                <c:pt idx="42">
                  <c:v>160.94884299710355</c:v>
                </c:pt>
                <c:pt idx="43">
                  <c:v>158.96576347390189</c:v>
                </c:pt>
                <c:pt idx="44">
                  <c:v>156.96496848076467</c:v>
                </c:pt>
                <c:pt idx="45">
                  <c:v>154.94642407548264</c:v>
                </c:pt>
                <c:pt idx="46">
                  <c:v>152.91008208301167</c:v>
                </c:pt>
                <c:pt idx="47">
                  <c:v>150.85588003313734</c:v>
                </c:pt>
                <c:pt idx="48">
                  <c:v>148.7837410301299</c:v>
                </c:pt>
                <c:pt idx="49">
                  <c:v>146.6935735538639</c:v>
                </c:pt>
                <c:pt idx="50">
                  <c:v>144.58527119106225</c:v>
                </c:pt>
                <c:pt idx="51">
                  <c:v>142.45871229449151</c:v>
                </c:pt>
                <c:pt idx="52">
                  <c:v>140.31375956707265</c:v>
                </c:pt>
                <c:pt idx="53">
                  <c:v>138.1502595669495</c:v>
                </c:pt>
                <c:pt idx="54">
                  <c:v>135.96804212856694</c:v>
                </c:pt>
                <c:pt idx="55">
                  <c:v>133.76691969371802</c:v>
                </c:pt>
                <c:pt idx="56">
                  <c:v>131.54668654530559</c:v>
                </c:pt>
                <c:pt idx="57">
                  <c:v>129.30711793519251</c:v>
                </c:pt>
                <c:pt idx="58">
                  <c:v>127.04796909595552</c:v>
                </c:pt>
                <c:pt idx="59">
                  <c:v>124.76897412456155</c:v>
                </c:pt>
                <c:pt idx="60">
                  <c:v>122.46984472390268</c:v>
                </c:pt>
                <c:pt idx="61">
                  <c:v>120.15026878569552</c:v>
                </c:pt>
                <c:pt idx="62">
                  <c:v>117.80990879538662</c:v>
                </c:pt>
                <c:pt idx="63">
                  <c:v>115.44840003632387</c:v>
                </c:pt>
                <c:pt idx="64">
                  <c:v>113.06534856641427</c:v>
                </c:pt>
                <c:pt idx="65">
                  <c:v>110.66032893566272</c:v>
                </c:pt>
                <c:pt idx="66">
                  <c:v>108.23288160715903</c:v>
                </c:pt>
                <c:pt idx="67">
                  <c:v>105.78251003702599</c:v>
                </c:pt>
                <c:pt idx="68">
                  <c:v>103.30867736023379</c:v>
                </c:pt>
                <c:pt idx="69">
                  <c:v>100.81080261862522</c:v>
                </c:pt>
                <c:pt idx="70">
                  <c:v>98.288256454457255</c:v>
                </c:pt>
                <c:pt idx="71">
                  <c:v>95.740356176552723</c:v>
                </c:pt>
                <c:pt idx="72">
                  <c:v>93.166360085856326</c:v>
                </c:pt>
                <c:pt idx="73">
                  <c:v>90.565460921589974</c:v>
                </c:pt>
                <c:pt idx="74">
                  <c:v>87.936778256645709</c:v>
                </c:pt>
                <c:pt idx="75">
                  <c:v>85.279349629117661</c:v>
                </c:pt>
                <c:pt idx="76">
                  <c:v>82.592120142865554</c:v>
                </c:pt>
                <c:pt idx="77">
                  <c:v>79.873930199445184</c:v>
                </c:pt>
                <c:pt idx="78">
                  <c:v>77.123500930586161</c:v>
                </c:pt>
                <c:pt idx="79">
                  <c:v>74.339416776015867</c:v>
                </c:pt>
                <c:pt idx="80">
                  <c:v>71.520104483305559</c:v>
                </c:pt>
                <c:pt idx="81">
                  <c:v>68.663807576108823</c:v>
                </c:pt>
                <c:pt idx="82">
                  <c:v>65.768555017046168</c:v>
                </c:pt>
                <c:pt idx="83">
                  <c:v>62.832122339357291</c:v>
                </c:pt>
                <c:pt idx="84">
                  <c:v>59.851982871446495</c:v>
                </c:pt>
                <c:pt idx="85">
                  <c:v>56.825245725519324</c:v>
                </c:pt>
                <c:pt idx="86">
                  <c:v>53.748575793536979</c:v>
                </c:pt>
                <c:pt idx="87">
                  <c:v>50.618088800621464</c:v>
                </c:pt>
                <c:pt idx="88">
                  <c:v>47.429211002779226</c:v>
                </c:pt>
                <c:pt idx="89">
                  <c:v>44.176487470000382</c:v>
                </c:pt>
                <c:pt idx="90">
                  <c:v>40.85331334793441</c:v>
                </c:pt>
                <c:pt idx="91">
                  <c:v>37.451545637427969</c:v>
                </c:pt>
                <c:pt idx="92">
                  <c:v>33.960921730456441</c:v>
                </c:pt>
                <c:pt idx="93">
                  <c:v>30.368149137286785</c:v>
                </c:pt>
                <c:pt idx="94">
                  <c:v>26.655399230481905</c:v>
                </c:pt>
                <c:pt idx="95">
                  <c:v>22.797629355182792</c:v>
                </c:pt>
                <c:pt idx="96">
                  <c:v>18.757336883273808</c:v>
                </c:pt>
                <c:pt idx="97">
                  <c:v>14.472739787922041</c:v>
                </c:pt>
                <c:pt idx="98">
                  <c:v>9.8244476523515942</c:v>
                </c:pt>
                <c:pt idx="99">
                  <c:v>4.4871487029809209</c:v>
                </c:pt>
                <c:pt idx="100">
                  <c:v>4.002091396005472</c:v>
                </c:pt>
                <c:pt idx="101">
                  <c:v>3.501719195335439</c:v>
                </c:pt>
                <c:pt idx="102">
                  <c:v>2.982606822440879</c:v>
                </c:pt>
                <c:pt idx="103">
                  <c:v>2.4395810127994353</c:v>
                </c:pt>
                <c:pt idx="104">
                  <c:v>1.8640073127432899</c:v>
                </c:pt>
                <c:pt idx="105">
                  <c:v>1.2388062576442405</c:v>
                </c:pt>
                <c:pt idx="106">
                  <c:v>0.51444760252972621</c:v>
                </c:pt>
                <c:pt idx="107">
                  <c:v>0.47286469806823239</c:v>
                </c:pt>
                <c:pt idx="108">
                  <c:v>0.4303448522724595</c:v>
                </c:pt>
                <c:pt idx="109">
                  <c:v>0.38674507534984365</c:v>
                </c:pt>
                <c:pt idx="110">
                  <c:v>0.34187638102879825</c:v>
                </c:pt>
                <c:pt idx="111">
                  <c:v>0.29547846799682859</c:v>
                </c:pt>
                <c:pt idx="112">
                  <c:v>0.2471721672591134</c:v>
                </c:pt>
                <c:pt idx="113">
                  <c:v>0.19635877480592343</c:v>
                </c:pt>
                <c:pt idx="114">
                  <c:v>0.14196426675987261</c:v>
                </c:pt>
                <c:pt idx="115">
                  <c:v>8.1537386008221968E-2</c:v>
                </c:pt>
              </c:numCache>
            </c:numRef>
          </c:xVal>
          <c:yVal>
            <c:numRef>
              <c:f>'Spaciousness ventilation Fig3c'!$P$7:$P$200</c:f>
              <c:numCache>
                <c:formatCode>General</c:formatCode>
                <c:ptCount val="194"/>
                <c:pt idx="0">
                  <c:v>0.1</c:v>
                </c:pt>
                <c:pt idx="1">
                  <c:v>0.35</c:v>
                </c:pt>
                <c:pt idx="2">
                  <c:v>0.6</c:v>
                </c:pt>
                <c:pt idx="3">
                  <c:v>0.85</c:v>
                </c:pt>
                <c:pt idx="4">
                  <c:v>1.1000000000000001</c:v>
                </c:pt>
                <c:pt idx="5">
                  <c:v>1.35</c:v>
                </c:pt>
                <c:pt idx="6">
                  <c:v>1.6</c:v>
                </c:pt>
                <c:pt idx="7">
                  <c:v>1.85</c:v>
                </c:pt>
                <c:pt idx="8">
                  <c:v>2.1</c:v>
                </c:pt>
                <c:pt idx="9">
                  <c:v>2.35</c:v>
                </c:pt>
                <c:pt idx="10">
                  <c:v>2.6</c:v>
                </c:pt>
                <c:pt idx="11">
                  <c:v>2.85</c:v>
                </c:pt>
                <c:pt idx="12">
                  <c:v>3.1</c:v>
                </c:pt>
                <c:pt idx="13">
                  <c:v>3.35</c:v>
                </c:pt>
                <c:pt idx="14">
                  <c:v>3.6</c:v>
                </c:pt>
                <c:pt idx="15">
                  <c:v>3.85</c:v>
                </c:pt>
                <c:pt idx="16">
                  <c:v>4.0999999999999996</c:v>
                </c:pt>
                <c:pt idx="17">
                  <c:v>4.3499999999999996</c:v>
                </c:pt>
                <c:pt idx="18">
                  <c:v>4.5999999999999996</c:v>
                </c:pt>
                <c:pt idx="19">
                  <c:v>4.8499999999999996</c:v>
                </c:pt>
                <c:pt idx="20">
                  <c:v>5.0999999999999996</c:v>
                </c:pt>
                <c:pt idx="21">
                  <c:v>5.35</c:v>
                </c:pt>
                <c:pt idx="22">
                  <c:v>5.6</c:v>
                </c:pt>
                <c:pt idx="23">
                  <c:v>5.85</c:v>
                </c:pt>
                <c:pt idx="24">
                  <c:v>6.1</c:v>
                </c:pt>
                <c:pt idx="25">
                  <c:v>6.35</c:v>
                </c:pt>
                <c:pt idx="26">
                  <c:v>6.6</c:v>
                </c:pt>
                <c:pt idx="27">
                  <c:v>6.85</c:v>
                </c:pt>
                <c:pt idx="28">
                  <c:v>7.1</c:v>
                </c:pt>
                <c:pt idx="29">
                  <c:v>7.35</c:v>
                </c:pt>
                <c:pt idx="30">
                  <c:v>7.6</c:v>
                </c:pt>
                <c:pt idx="31">
                  <c:v>7.85</c:v>
                </c:pt>
                <c:pt idx="32">
                  <c:v>8.1</c:v>
                </c:pt>
                <c:pt idx="33">
                  <c:v>8.35</c:v>
                </c:pt>
                <c:pt idx="34">
                  <c:v>8.6</c:v>
                </c:pt>
                <c:pt idx="35">
                  <c:v>8.85</c:v>
                </c:pt>
                <c:pt idx="36">
                  <c:v>9.1</c:v>
                </c:pt>
                <c:pt idx="37">
                  <c:v>9.35</c:v>
                </c:pt>
                <c:pt idx="38">
                  <c:v>9.6</c:v>
                </c:pt>
                <c:pt idx="39">
                  <c:v>9.85</c:v>
                </c:pt>
                <c:pt idx="40">
                  <c:v>10.1</c:v>
                </c:pt>
                <c:pt idx="41">
                  <c:v>10.35</c:v>
                </c:pt>
                <c:pt idx="42">
                  <c:v>10.6</c:v>
                </c:pt>
                <c:pt idx="43">
                  <c:v>10.85</c:v>
                </c:pt>
                <c:pt idx="44">
                  <c:v>11.1</c:v>
                </c:pt>
                <c:pt idx="45">
                  <c:v>11.35</c:v>
                </c:pt>
                <c:pt idx="46">
                  <c:v>11.6</c:v>
                </c:pt>
                <c:pt idx="47">
                  <c:v>11.85</c:v>
                </c:pt>
                <c:pt idx="48">
                  <c:v>12.1</c:v>
                </c:pt>
                <c:pt idx="49">
                  <c:v>12.35</c:v>
                </c:pt>
                <c:pt idx="50">
                  <c:v>12.6</c:v>
                </c:pt>
                <c:pt idx="51">
                  <c:v>12.85</c:v>
                </c:pt>
                <c:pt idx="52">
                  <c:v>13.1</c:v>
                </c:pt>
                <c:pt idx="53">
                  <c:v>13.35</c:v>
                </c:pt>
                <c:pt idx="54">
                  <c:v>13.6</c:v>
                </c:pt>
                <c:pt idx="55">
                  <c:v>13.85</c:v>
                </c:pt>
                <c:pt idx="56">
                  <c:v>14.1</c:v>
                </c:pt>
                <c:pt idx="57">
                  <c:v>14.35</c:v>
                </c:pt>
                <c:pt idx="58">
                  <c:v>14.6</c:v>
                </c:pt>
                <c:pt idx="59">
                  <c:v>14.85</c:v>
                </c:pt>
                <c:pt idx="60">
                  <c:v>15.1</c:v>
                </c:pt>
                <c:pt idx="61">
                  <c:v>15.35</c:v>
                </c:pt>
                <c:pt idx="62">
                  <c:v>15.6</c:v>
                </c:pt>
                <c:pt idx="63">
                  <c:v>15.85</c:v>
                </c:pt>
                <c:pt idx="64">
                  <c:v>16.100000000000001</c:v>
                </c:pt>
                <c:pt idx="65">
                  <c:v>16.350000000000001</c:v>
                </c:pt>
                <c:pt idx="66">
                  <c:v>16.600000000000001</c:v>
                </c:pt>
                <c:pt idx="67">
                  <c:v>16.850000000000001</c:v>
                </c:pt>
                <c:pt idx="68">
                  <c:v>17.100000000000001</c:v>
                </c:pt>
                <c:pt idx="69">
                  <c:v>17.350000000000001</c:v>
                </c:pt>
                <c:pt idx="70">
                  <c:v>17.600000000000001</c:v>
                </c:pt>
                <c:pt idx="71">
                  <c:v>17.850000000000001</c:v>
                </c:pt>
                <c:pt idx="72">
                  <c:v>18.100000000000001</c:v>
                </c:pt>
                <c:pt idx="73">
                  <c:v>18.350000000000001</c:v>
                </c:pt>
                <c:pt idx="74">
                  <c:v>18.600000000000001</c:v>
                </c:pt>
                <c:pt idx="75">
                  <c:v>18.850000000000001</c:v>
                </c:pt>
                <c:pt idx="76">
                  <c:v>19.100000000000001</c:v>
                </c:pt>
                <c:pt idx="77">
                  <c:v>19.350000000000001</c:v>
                </c:pt>
                <c:pt idx="78">
                  <c:v>19.600000000000001</c:v>
                </c:pt>
                <c:pt idx="79">
                  <c:v>19.850000000000001</c:v>
                </c:pt>
                <c:pt idx="80">
                  <c:v>20.100000000000001</c:v>
                </c:pt>
                <c:pt idx="81">
                  <c:v>20.350000000000001</c:v>
                </c:pt>
                <c:pt idx="82">
                  <c:v>20.6</c:v>
                </c:pt>
                <c:pt idx="83">
                  <c:v>20.85</c:v>
                </c:pt>
                <c:pt idx="84">
                  <c:v>21.1</c:v>
                </c:pt>
                <c:pt idx="85">
                  <c:v>21.35</c:v>
                </c:pt>
                <c:pt idx="86">
                  <c:v>21.6</c:v>
                </c:pt>
                <c:pt idx="87">
                  <c:v>21.85</c:v>
                </c:pt>
                <c:pt idx="88">
                  <c:v>22.1</c:v>
                </c:pt>
                <c:pt idx="89">
                  <c:v>22.35</c:v>
                </c:pt>
                <c:pt idx="90">
                  <c:v>22.6</c:v>
                </c:pt>
                <c:pt idx="91">
                  <c:v>22.85</c:v>
                </c:pt>
                <c:pt idx="92">
                  <c:v>23.1</c:v>
                </c:pt>
                <c:pt idx="93">
                  <c:v>23.35</c:v>
                </c:pt>
                <c:pt idx="94">
                  <c:v>23.6</c:v>
                </c:pt>
                <c:pt idx="95">
                  <c:v>23.85</c:v>
                </c:pt>
                <c:pt idx="96">
                  <c:v>24.1</c:v>
                </c:pt>
                <c:pt idx="97">
                  <c:v>24.35</c:v>
                </c:pt>
                <c:pt idx="98">
                  <c:v>24.6</c:v>
                </c:pt>
                <c:pt idx="99">
                  <c:v>24.85</c:v>
                </c:pt>
                <c:pt idx="100">
                  <c:v>24.87</c:v>
                </c:pt>
                <c:pt idx="101">
                  <c:v>24.89</c:v>
                </c:pt>
                <c:pt idx="102">
                  <c:v>24.91</c:v>
                </c:pt>
                <c:pt idx="103">
                  <c:v>24.93</c:v>
                </c:pt>
                <c:pt idx="104">
                  <c:v>24.95</c:v>
                </c:pt>
                <c:pt idx="105">
                  <c:v>24.97</c:v>
                </c:pt>
                <c:pt idx="106">
                  <c:v>24.99</c:v>
                </c:pt>
                <c:pt idx="107">
                  <c:v>24.991</c:v>
                </c:pt>
                <c:pt idx="108">
                  <c:v>24.992000000000001</c:v>
                </c:pt>
                <c:pt idx="109">
                  <c:v>24.993000000000002</c:v>
                </c:pt>
                <c:pt idx="110">
                  <c:v>24.994000000000003</c:v>
                </c:pt>
                <c:pt idx="111">
                  <c:v>24.995000000000005</c:v>
                </c:pt>
                <c:pt idx="112">
                  <c:v>24.996000000000006</c:v>
                </c:pt>
                <c:pt idx="113">
                  <c:v>24.997000000000007</c:v>
                </c:pt>
                <c:pt idx="114">
                  <c:v>24.998000000000008</c:v>
                </c:pt>
                <c:pt idx="115">
                  <c:v>24.999000000000009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725-4238-99C1-F941E107E698}"/>
            </c:ext>
          </c:extLst>
        </c:ser>
        <c:ser>
          <c:idx val="3"/>
          <c:order val="4"/>
          <c:tx>
            <c:v>Δt = 8 h</c:v>
          </c:tx>
          <c:spPr>
            <a:ln w="635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Fig3c'!$U$7:$U$200</c:f>
              <c:numCache>
                <c:formatCode>General</c:formatCode>
                <c:ptCount val="194"/>
                <c:pt idx="0">
                  <c:v>575.74239056577119</c:v>
                </c:pt>
                <c:pt idx="1">
                  <c:v>573.57977944485413</c:v>
                </c:pt>
                <c:pt idx="2">
                  <c:v>570.83385481992468</c:v>
                </c:pt>
                <c:pt idx="3">
                  <c:v>567.74210684669436</c:v>
                </c:pt>
                <c:pt idx="4">
                  <c:v>564.39052110608498</c:v>
                </c:pt>
                <c:pt idx="5">
                  <c:v>560.82613584780006</c:v>
                </c:pt>
                <c:pt idx="6">
                  <c:v>557.07911507811536</c:v>
                </c:pt>
                <c:pt idx="7">
                  <c:v>553.17060596485169</c:v>
                </c:pt>
                <c:pt idx="8">
                  <c:v>549.11631388499643</c:v>
                </c:pt>
                <c:pt idx="9">
                  <c:v>544.92838305014197</c:v>
                </c:pt>
                <c:pt idx="10">
                  <c:v>540.61648744882166</c:v>
                </c:pt>
                <c:pt idx="11">
                  <c:v>536.18851024867433</c:v>
                </c:pt>
                <c:pt idx="12">
                  <c:v>531.6509904075117</c:v>
                </c:pt>
                <c:pt idx="13">
                  <c:v>527.0094290377649</c:v>
                </c:pt>
                <c:pt idx="14">
                  <c:v>522.26850693375854</c:v>
                </c:pt>
                <c:pt idx="15">
                  <c:v>517.43224347481873</c:v>
                </c:pt>
                <c:pt idx="16">
                  <c:v>512.50411549898195</c:v>
                </c:pt>
                <c:pt idx="17">
                  <c:v>507.487148041588</c:v>
                </c:pt>
                <c:pt idx="18">
                  <c:v>502.38398480011796</c:v>
                </c:pt>
                <c:pt idx="19">
                  <c:v>497.19694366936278</c:v>
                </c:pt>
                <c:pt idx="20">
                  <c:v>491.92806106951343</c:v>
                </c:pt>
                <c:pt idx="21">
                  <c:v>486.57912771628094</c:v>
                </c:pt>
                <c:pt idx="22">
                  <c:v>481.15171775398534</c:v>
                </c:pt>
                <c:pt idx="23">
                  <c:v>475.64721266791037</c:v>
                </c:pt>
                <c:pt idx="24">
                  <c:v>470.0668210355816</c:v>
                </c:pt>
                <c:pt idx="25">
                  <c:v>464.41159492018397</c:v>
                </c:pt>
                <c:pt idx="26">
                  <c:v>458.68244352189737</c:v>
                </c:pt>
                <c:pt idx="27">
                  <c:v>452.8801445638955</c:v>
                </c:pt>
                <c:pt idx="28">
                  <c:v>447.00535378517776</c:v>
                </c:pt>
                <c:pt idx="29">
                  <c:v>441.05861283264852</c:v>
                </c:pt>
                <c:pt idx="30">
                  <c:v>435.04035578326938</c:v>
                </c:pt>
                <c:pt idx="31">
                  <c:v>428.95091447888746</c:v>
                </c:pt>
                <c:pt idx="32">
                  <c:v>422.79052281806872</c:v>
                </c:pt>
                <c:pt idx="33">
                  <c:v>416.55932011845493</c:v>
                </c:pt>
                <c:pt idx="34">
                  <c:v>410.2573536379083</c:v>
                </c:pt>
                <c:pt idx="35">
                  <c:v>403.88458032167267</c:v>
                </c:pt>
                <c:pt idx="36">
                  <c:v>397.44086782482293</c:v>
                </c:pt>
                <c:pt idx="37">
                  <c:v>390.92599484360187</c:v>
                </c:pt>
                <c:pt idx="38">
                  <c:v>384.33965077514529</c:v>
                </c:pt>
                <c:pt idx="39">
                  <c:v>377.68143471200466</c:v>
                </c:pt>
                <c:pt idx="40">
                  <c:v>370.95085376531244</c:v>
                </c:pt>
                <c:pt idx="41">
                  <c:v>364.14732069792137</c:v>
                </c:pt>
                <c:pt idx="42">
                  <c:v>357.27015083596984</c:v>
                </c:pt>
                <c:pt idx="43">
                  <c:v>350.31855821360176</c:v>
                </c:pt>
                <c:pt idx="44">
                  <c:v>343.29165089055584</c:v>
                </c:pt>
                <c:pt idx="45">
                  <c:v>336.18842536542832</c:v>
                </c:pt>
                <c:pt idx="46">
                  <c:v>329.00775998803198</c:v>
                </c:pt>
                <c:pt idx="47">
                  <c:v>321.74840725156236</c:v>
                </c:pt>
                <c:pt idx="48">
                  <c:v>314.40898481833921</c:v>
                </c:pt>
                <c:pt idx="49">
                  <c:v>306.98796510044053</c:v>
                </c:pt>
                <c:pt idx="50">
                  <c:v>299.48366317705654</c:v>
                </c:pt>
                <c:pt idx="51">
                  <c:v>291.89422278180456</c:v>
                </c:pt>
                <c:pt idx="52">
                  <c:v>284.21760003289586</c:v>
                </c:pt>
                <c:pt idx="53">
                  <c:v>276.45154450338828</c:v>
                </c:pt>
                <c:pt idx="54">
                  <c:v>268.59357713303194</c:v>
                </c:pt>
                <c:pt idx="55">
                  <c:v>260.64096436094269</c:v>
                </c:pt>
                <c:pt idx="56">
                  <c:v>252.59068770070954</c:v>
                </c:pt>
                <c:pt idx="57">
                  <c:v>244.43940777419536</c:v>
                </c:pt>
                <c:pt idx="58">
                  <c:v>236.18342155002833</c:v>
                </c:pt>
                <c:pt idx="59">
                  <c:v>227.81861117290202</c:v>
                </c:pt>
                <c:pt idx="60">
                  <c:v>219.34038228483749</c:v>
                </c:pt>
                <c:pt idx="61">
                  <c:v>210.74358907720071</c:v>
                </c:pt>
                <c:pt idx="62">
                  <c:v>202.02244239461768</c:v>
                </c:pt>
                <c:pt idx="63">
                  <c:v>193.17039592030559</c:v>
                </c:pt>
                <c:pt idx="64">
                  <c:v>184.18000362258914</c:v>
                </c:pt>
                <c:pt idx="65">
                  <c:v>175.04273894182677</c:v>
                </c:pt>
                <c:pt idx="66">
                  <c:v>165.74876216907271</c:v>
                </c:pt>
                <c:pt idx="67">
                  <c:v>156.28661631402431</c:v>
                </c:pt>
                <c:pt idx="68">
                  <c:v>146.64282209946413</c:v>
                </c:pt>
                <c:pt idx="69">
                  <c:v>136.80132707770838</c:v>
                </c:pt>
                <c:pt idx="70">
                  <c:v>126.74273761933763</c:v>
                </c:pt>
                <c:pt idx="71">
                  <c:v>116.44321662109057</c:v>
                </c:pt>
                <c:pt idx="72">
                  <c:v>105.87284545909181</c:v>
                </c:pt>
                <c:pt idx="73">
                  <c:v>94.99308442436066</c:v>
                </c:pt>
                <c:pt idx="74">
                  <c:v>83.752621778646741</c:v>
                </c:pt>
                <c:pt idx="75">
                  <c:v>72.08011204151822</c:v>
                </c:pt>
                <c:pt idx="76">
                  <c:v>59.870262747175317</c:v>
                </c:pt>
                <c:pt idx="77">
                  <c:v>46.953502740822735</c:v>
                </c:pt>
                <c:pt idx="78">
                  <c:v>33.015083650949762</c:v>
                </c:pt>
                <c:pt idx="79">
                  <c:v>30.053871243039872</c:v>
                </c:pt>
                <c:pt idx="80">
                  <c:v>27.015731218421475</c:v>
                </c:pt>
                <c:pt idx="81">
                  <c:v>23.887405620396713</c:v>
                </c:pt>
                <c:pt idx="82">
                  <c:v>20.650639397984072</c:v>
                </c:pt>
                <c:pt idx="83">
                  <c:v>17.27885005279343</c:v>
                </c:pt>
                <c:pt idx="84">
                  <c:v>13.730078415336118</c:v>
                </c:pt>
                <c:pt idx="85">
                  <c:v>9.9290800020408376</c:v>
                </c:pt>
                <c:pt idx="86">
                  <c:v>5.7041881518699196</c:v>
                </c:pt>
                <c:pt idx="87">
                  <c:v>5.2432277586373059</c:v>
                </c:pt>
                <c:pt idx="88">
                  <c:v>4.7718587206230945</c:v>
                </c:pt>
                <c:pt idx="89">
                  <c:v>4.2884948181240059</c:v>
                </c:pt>
                <c:pt idx="90">
                  <c:v>3.7910396470620915</c:v>
                </c:pt>
                <c:pt idx="91">
                  <c:v>3.2766058040182777</c:v>
                </c:pt>
                <c:pt idx="92">
                  <c:v>2.7409874735934712</c:v>
                </c:pt>
                <c:pt idx="93">
                  <c:v>2.1775439277423412</c:v>
                </c:pt>
                <c:pt idx="94">
                  <c:v>1.5743626540750029</c:v>
                </c:pt>
                <c:pt idx="95">
                  <c:v>0.90425650688437142</c:v>
                </c:pt>
                <c:pt idx="96">
                  <c:v>0.83116402208305473</c:v>
                </c:pt>
                <c:pt idx="97">
                  <c:v>0.75642487807411984</c:v>
                </c:pt>
                <c:pt idx="98">
                  <c:v>0.67978774690598209</c:v>
                </c:pt>
                <c:pt idx="99">
                  <c:v>0.60092045353978285</c:v>
                </c:pt>
                <c:pt idx="100">
                  <c:v>0.51936547376475206</c:v>
                </c:pt>
                <c:pt idx="101">
                  <c:v>0.43445635151296064</c:v>
                </c:pt>
                <c:pt idx="102">
                  <c:v>0.34514075696121138</c:v>
                </c:pt>
                <c:pt idx="103">
                  <c:v>0.24953089586187832</c:v>
                </c:pt>
                <c:pt idx="104">
                  <c:v>0.14331822310468159</c:v>
                </c:pt>
              </c:numCache>
            </c:numRef>
          </c:xVal>
          <c:yVal>
            <c:numRef>
              <c:f>'Spaciousness ventilation Fig3c'!$S$7:$S$200</c:f>
              <c:numCache>
                <c:formatCode>General</c:formatCode>
                <c:ptCount val="194"/>
                <c:pt idx="0">
                  <c:v>0.1</c:v>
                </c:pt>
                <c:pt idx="1">
                  <c:v>0.6</c:v>
                </c:pt>
                <c:pt idx="2">
                  <c:v>1.1000000000000001</c:v>
                </c:pt>
                <c:pt idx="3">
                  <c:v>1.6</c:v>
                </c:pt>
                <c:pt idx="4">
                  <c:v>2.1</c:v>
                </c:pt>
                <c:pt idx="5">
                  <c:v>2.6</c:v>
                </c:pt>
                <c:pt idx="6">
                  <c:v>3.1</c:v>
                </c:pt>
                <c:pt idx="7">
                  <c:v>3.6</c:v>
                </c:pt>
                <c:pt idx="8">
                  <c:v>4.0999999999999996</c:v>
                </c:pt>
                <c:pt idx="9">
                  <c:v>4.5999999999999996</c:v>
                </c:pt>
                <c:pt idx="10">
                  <c:v>5.0999999999999996</c:v>
                </c:pt>
                <c:pt idx="11">
                  <c:v>5.6</c:v>
                </c:pt>
                <c:pt idx="12">
                  <c:v>6.1</c:v>
                </c:pt>
                <c:pt idx="13">
                  <c:v>6.6</c:v>
                </c:pt>
                <c:pt idx="14">
                  <c:v>7.1</c:v>
                </c:pt>
                <c:pt idx="15">
                  <c:v>7.6</c:v>
                </c:pt>
                <c:pt idx="16">
                  <c:v>8.1</c:v>
                </c:pt>
                <c:pt idx="17">
                  <c:v>8.6</c:v>
                </c:pt>
                <c:pt idx="18">
                  <c:v>9.1</c:v>
                </c:pt>
                <c:pt idx="19">
                  <c:v>9.6</c:v>
                </c:pt>
                <c:pt idx="20">
                  <c:v>10.1</c:v>
                </c:pt>
                <c:pt idx="21">
                  <c:v>10.6</c:v>
                </c:pt>
                <c:pt idx="22">
                  <c:v>11.1</c:v>
                </c:pt>
                <c:pt idx="23">
                  <c:v>11.6</c:v>
                </c:pt>
                <c:pt idx="24">
                  <c:v>12.1</c:v>
                </c:pt>
                <c:pt idx="25">
                  <c:v>12.6</c:v>
                </c:pt>
                <c:pt idx="26">
                  <c:v>13.1</c:v>
                </c:pt>
                <c:pt idx="27">
                  <c:v>13.6</c:v>
                </c:pt>
                <c:pt idx="28">
                  <c:v>14.1</c:v>
                </c:pt>
                <c:pt idx="29">
                  <c:v>14.6</c:v>
                </c:pt>
                <c:pt idx="30">
                  <c:v>15.1</c:v>
                </c:pt>
                <c:pt idx="31">
                  <c:v>15.6</c:v>
                </c:pt>
                <c:pt idx="32">
                  <c:v>16.100000000000001</c:v>
                </c:pt>
                <c:pt idx="33">
                  <c:v>16.600000000000001</c:v>
                </c:pt>
                <c:pt idx="34">
                  <c:v>17.100000000000001</c:v>
                </c:pt>
                <c:pt idx="35">
                  <c:v>17.600000000000001</c:v>
                </c:pt>
                <c:pt idx="36">
                  <c:v>18.100000000000001</c:v>
                </c:pt>
                <c:pt idx="37">
                  <c:v>18.600000000000001</c:v>
                </c:pt>
                <c:pt idx="38">
                  <c:v>19.100000000000001</c:v>
                </c:pt>
                <c:pt idx="39">
                  <c:v>19.600000000000001</c:v>
                </c:pt>
                <c:pt idx="40">
                  <c:v>20.100000000000001</c:v>
                </c:pt>
                <c:pt idx="41">
                  <c:v>20.6</c:v>
                </c:pt>
                <c:pt idx="42">
                  <c:v>21.1</c:v>
                </c:pt>
                <c:pt idx="43">
                  <c:v>21.6</c:v>
                </c:pt>
                <c:pt idx="44">
                  <c:v>22.1</c:v>
                </c:pt>
                <c:pt idx="45">
                  <c:v>22.6</c:v>
                </c:pt>
                <c:pt idx="46">
                  <c:v>23.1</c:v>
                </c:pt>
                <c:pt idx="47">
                  <c:v>23.6</c:v>
                </c:pt>
                <c:pt idx="48">
                  <c:v>24.1</c:v>
                </c:pt>
                <c:pt idx="49">
                  <c:v>24.6</c:v>
                </c:pt>
                <c:pt idx="50">
                  <c:v>25.1</c:v>
                </c:pt>
                <c:pt idx="51">
                  <c:v>25.6</c:v>
                </c:pt>
                <c:pt idx="52">
                  <c:v>26.1</c:v>
                </c:pt>
                <c:pt idx="53">
                  <c:v>26.6</c:v>
                </c:pt>
                <c:pt idx="54">
                  <c:v>27.1</c:v>
                </c:pt>
                <c:pt idx="55">
                  <c:v>27.6</c:v>
                </c:pt>
                <c:pt idx="56">
                  <c:v>28.1</c:v>
                </c:pt>
                <c:pt idx="57">
                  <c:v>28.6</c:v>
                </c:pt>
                <c:pt idx="58">
                  <c:v>29.1</c:v>
                </c:pt>
                <c:pt idx="59">
                  <c:v>29.6</c:v>
                </c:pt>
                <c:pt idx="60">
                  <c:v>30.1</c:v>
                </c:pt>
                <c:pt idx="61">
                  <c:v>30.6</c:v>
                </c:pt>
                <c:pt idx="62">
                  <c:v>31.1</c:v>
                </c:pt>
                <c:pt idx="63">
                  <c:v>31.6</c:v>
                </c:pt>
                <c:pt idx="64">
                  <c:v>32.1</c:v>
                </c:pt>
                <c:pt idx="65">
                  <c:v>32.6</c:v>
                </c:pt>
                <c:pt idx="66">
                  <c:v>33.1</c:v>
                </c:pt>
                <c:pt idx="67">
                  <c:v>33.6</c:v>
                </c:pt>
                <c:pt idx="68">
                  <c:v>34.1</c:v>
                </c:pt>
                <c:pt idx="69">
                  <c:v>34.6</c:v>
                </c:pt>
                <c:pt idx="70">
                  <c:v>35.1</c:v>
                </c:pt>
                <c:pt idx="71">
                  <c:v>35.6</c:v>
                </c:pt>
                <c:pt idx="72">
                  <c:v>36.1</c:v>
                </c:pt>
                <c:pt idx="73">
                  <c:v>36.6</c:v>
                </c:pt>
                <c:pt idx="74">
                  <c:v>37.1</c:v>
                </c:pt>
                <c:pt idx="75">
                  <c:v>37.6</c:v>
                </c:pt>
                <c:pt idx="76">
                  <c:v>38.1</c:v>
                </c:pt>
                <c:pt idx="77">
                  <c:v>38.6</c:v>
                </c:pt>
                <c:pt idx="78">
                  <c:v>39.1</c:v>
                </c:pt>
                <c:pt idx="79">
                  <c:v>39.200000000000003</c:v>
                </c:pt>
                <c:pt idx="80">
                  <c:v>39.300000000000004</c:v>
                </c:pt>
                <c:pt idx="81">
                  <c:v>39.400000000000006</c:v>
                </c:pt>
                <c:pt idx="82">
                  <c:v>39.500000000000007</c:v>
                </c:pt>
                <c:pt idx="83">
                  <c:v>39.600000000000009</c:v>
                </c:pt>
                <c:pt idx="84">
                  <c:v>39.70000000000001</c:v>
                </c:pt>
                <c:pt idx="85">
                  <c:v>39.800000000000011</c:v>
                </c:pt>
                <c:pt idx="86">
                  <c:v>39.900000000000013</c:v>
                </c:pt>
                <c:pt idx="87">
                  <c:v>39.909999999999997</c:v>
                </c:pt>
                <c:pt idx="88">
                  <c:v>39.919999999999995</c:v>
                </c:pt>
                <c:pt idx="89">
                  <c:v>39.929999999999993</c:v>
                </c:pt>
                <c:pt idx="90">
                  <c:v>39.939999999999991</c:v>
                </c:pt>
                <c:pt idx="91">
                  <c:v>39.949999999999989</c:v>
                </c:pt>
                <c:pt idx="92">
                  <c:v>39.959999999999987</c:v>
                </c:pt>
                <c:pt idx="93">
                  <c:v>39.969999999999985</c:v>
                </c:pt>
                <c:pt idx="94">
                  <c:v>39.979999999999983</c:v>
                </c:pt>
                <c:pt idx="95">
                  <c:v>39.989999999999981</c:v>
                </c:pt>
                <c:pt idx="96">
                  <c:v>39.990999999999978</c:v>
                </c:pt>
                <c:pt idx="97">
                  <c:v>39.991999999999976</c:v>
                </c:pt>
                <c:pt idx="98">
                  <c:v>39.992999999999974</c:v>
                </c:pt>
                <c:pt idx="99">
                  <c:v>39.993999999999971</c:v>
                </c:pt>
                <c:pt idx="100">
                  <c:v>39.994999999999969</c:v>
                </c:pt>
                <c:pt idx="101">
                  <c:v>39.995999999999967</c:v>
                </c:pt>
                <c:pt idx="102">
                  <c:v>39.996999999999964</c:v>
                </c:pt>
                <c:pt idx="103">
                  <c:v>39.997999999999962</c:v>
                </c:pt>
                <c:pt idx="104">
                  <c:v>39.99899999999996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725-4238-99C1-F941E107E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053503"/>
        <c:axId val="906830879"/>
        <c:extLst/>
      </c:scatterChart>
      <c:valAx>
        <c:axId val="906053503"/>
        <c:scaling>
          <c:logBase val="10"/>
          <c:orientation val="minMax"/>
          <c:max val="20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400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Spaciousness </a:t>
                </a:r>
                <a:r>
                  <a:rPr lang="en-US" sz="4000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(m</a:t>
                </a:r>
                <a:r>
                  <a:rPr lang="en-US" sz="4000" baseline="3000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3</a:t>
                </a:r>
                <a:r>
                  <a:rPr lang="en-US" sz="4000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/p)</a:t>
                </a:r>
                <a:endParaRPr lang="en-GB" sz="4000">
                  <a:solidFill>
                    <a:schemeClr val="tx1"/>
                  </a:solidFill>
                  <a:latin typeface="+mn-lt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Times New Roman" panose="02020603050405020304" pitchFamily="18" charset="0"/>
                </a:defRPr>
              </a:pPr>
              <a:endParaRPr lang="en-GB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508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6830879"/>
        <c:crossesAt val="0.1"/>
        <c:crossBetween val="midCat"/>
      </c:valAx>
      <c:valAx>
        <c:axId val="906830879"/>
        <c:scaling>
          <c:logBase val="10"/>
          <c:orientation val="minMax"/>
          <c:max val="1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HK" sz="4000" b="0" i="0" u="none" strike="noStrike" baseline="0">
                    <a:solidFill>
                      <a:schemeClr val="tx1"/>
                    </a:solidFill>
                    <a:effectLst/>
                    <a:latin typeface="+mn-lt"/>
                  </a:rPr>
                  <a:t>Clean airflow equivalent (L/s.p)</a:t>
                </a:r>
                <a:endParaRPr lang="en-GB" sz="4000">
                  <a:solidFill>
                    <a:schemeClr val="tx1"/>
                  </a:solidFill>
                  <a:latin typeface="+mn-lt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Times New Roman" panose="02020603050405020304" pitchFamily="18" charset="0"/>
                </a:defRPr>
              </a:pPr>
              <a:endParaRPr lang="en-GB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508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6053503"/>
        <c:crossesAt val="0.1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7637886837513943"/>
          <c:y val="8.4300200663154162E-2"/>
          <c:w val="0.2348671869786155"/>
          <c:h val="0.370369563584466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14249487626329"/>
          <c:y val="2.848470946386281E-2"/>
          <c:w val="0.74802438054071063"/>
          <c:h val="0.81267795664377385"/>
        </c:manualLayout>
      </c:layout>
      <c:scatterChart>
        <c:scatterStyle val="smoothMarker"/>
        <c:varyColors val="0"/>
        <c:ser>
          <c:idx val="4"/>
          <c:order val="0"/>
          <c:tx>
            <c:v>Δt = 0.5 h</c:v>
          </c:tx>
          <c:spPr>
            <a:ln w="635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Fig3c'!$I$7:$I$200</c:f>
              <c:numCache>
                <c:formatCode>General</c:formatCode>
                <c:ptCount val="194"/>
                <c:pt idx="0">
                  <c:v>2.2177426048698998</c:v>
                </c:pt>
                <c:pt idx="1">
                  <c:v>2.1963876506491493</c:v>
                </c:pt>
                <c:pt idx="2">
                  <c:v>2.1730850256410155</c:v>
                </c:pt>
                <c:pt idx="3">
                  <c:v>2.1481961370376577</c:v>
                </c:pt>
                <c:pt idx="4">
                  <c:v>2.1219454087111425</c:v>
                </c:pt>
                <c:pt idx="5">
                  <c:v>2.0944863681588832</c:v>
                </c:pt>
                <c:pt idx="6">
                  <c:v>2.0659305573985836</c:v>
                </c:pt>
                <c:pt idx="7">
                  <c:v>2.0363623559547634</c:v>
                </c:pt>
                <c:pt idx="8">
                  <c:v>2.0058474186179511</c:v>
                </c:pt>
                <c:pt idx="9">
                  <c:v>1.9744378502380893</c:v>
                </c:pt>
                <c:pt idx="10">
                  <c:v>1.9421755612084475</c:v>
                </c:pt>
                <c:pt idx="11">
                  <c:v>1.9090945384826494</c:v>
                </c:pt>
                <c:pt idx="12">
                  <c:v>1.8752224347468029</c:v>
                </c:pt>
                <c:pt idx="13">
                  <c:v>1.8405817095713251</c:v>
                </c:pt>
                <c:pt idx="14">
                  <c:v>1.8051904648726109</c:v>
                </c:pt>
                <c:pt idx="15">
                  <c:v>1.7690630647027168</c:v>
                </c:pt>
                <c:pt idx="16">
                  <c:v>1.7322105980910811</c:v>
                </c:pt>
                <c:pt idx="17">
                  <c:v>1.6946412241858364</c:v>
                </c:pt>
                <c:pt idx="18">
                  <c:v>1.6563604263759095</c:v>
                </c:pt>
                <c:pt idx="19">
                  <c:v>1.6173711936808224</c:v>
                </c:pt>
                <c:pt idx="20">
                  <c:v>1.5776741418815343</c:v>
                </c:pt>
                <c:pt idx="21">
                  <c:v>1.5372675826714366</c:v>
                </c:pt>
                <c:pt idx="22">
                  <c:v>1.4961475459260982</c:v>
                </c:pt>
                <c:pt idx="23">
                  <c:v>1.4543077576226353</c:v>
                </c:pt>
                <c:pt idx="24">
                  <c:v>1.4117395737003908</c:v>
                </c:pt>
                <c:pt idx="25">
                  <c:v>1.3684318680218819</c:v>
                </c:pt>
                <c:pt idx="26">
                  <c:v>1.3243708703694026</c:v>
                </c:pt>
                <c:pt idx="27">
                  <c:v>1.2795399478954212</c:v>
                </c:pt>
                <c:pt idx="28">
                  <c:v>1.2339193203953818</c:v>
                </c:pt>
                <c:pt idx="29">
                  <c:v>1.1874856958786353</c:v>
                </c:pt>
                <c:pt idx="30">
                  <c:v>1.1402118077414241</c:v>
                </c:pt>
                <c:pt idx="31">
                  <c:v>1.0920658277551611</c:v>
                </c:pt>
                <c:pt idx="32">
                  <c:v>1.0430106190991857</c:v>
                </c:pt>
                <c:pt idx="33">
                  <c:v>0.99300277926055969</c:v>
                </c:pt>
                <c:pt idx="34">
                  <c:v>0.94199140132556891</c:v>
                </c:pt>
                <c:pt idx="35">
                  <c:v>0.88991644989414798</c:v>
                </c:pt>
                <c:pt idx="36">
                  <c:v>0.83670659751597531</c:v>
                </c:pt>
                <c:pt idx="37">
                  <c:v>0.78227628665211091</c:v>
                </c:pt>
                <c:pt idx="38">
                  <c:v>0.72652164752861115</c:v>
                </c:pt>
                <c:pt idx="39">
                  <c:v>0.66931466892780656</c:v>
                </c:pt>
                <c:pt idx="40">
                  <c:v>0.6104945949766577</c:v>
                </c:pt>
                <c:pt idx="41">
                  <c:v>0.54985470554624538</c:v>
                </c:pt>
                <c:pt idx="42">
                  <c:v>0.48712095703388875</c:v>
                </c:pt>
                <c:pt idx="43">
                  <c:v>0.42191518131235856</c:v>
                </c:pt>
                <c:pt idx="44">
                  <c:v>0.35368603039446195</c:v>
                </c:pt>
                <c:pt idx="45">
                  <c:v>0.2815629376621796</c:v>
                </c:pt>
                <c:pt idx="46">
                  <c:v>0.20398546095013254</c:v>
                </c:pt>
                <c:pt idx="47">
                  <c:v>0.11739793454312607</c:v>
                </c:pt>
                <c:pt idx="48">
                  <c:v>1.4251700248978738E-12</c:v>
                </c:pt>
              </c:numCache>
            </c:numRef>
          </c:xVal>
          <c:yVal>
            <c:numRef>
              <c:f>'Spaciousness ventilation Fig3c'!$G$7:$G$200</c:f>
              <c:numCache>
                <c:formatCode>General</c:formatCode>
                <c:ptCount val="194"/>
                <c:pt idx="0">
                  <c:v>0.1</c:v>
                </c:pt>
                <c:pt idx="1">
                  <c:v>0.15000000000000002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0.39999999999999997</c:v>
                </c:pt>
                <c:pt idx="7">
                  <c:v>0.44999999999999996</c:v>
                </c:pt>
                <c:pt idx="8">
                  <c:v>0.49999999999999994</c:v>
                </c:pt>
                <c:pt idx="9">
                  <c:v>0.54999999999999993</c:v>
                </c:pt>
                <c:pt idx="10">
                  <c:v>0.6</c:v>
                </c:pt>
                <c:pt idx="11">
                  <c:v>0.65</c:v>
                </c:pt>
                <c:pt idx="12">
                  <c:v>0.70000000000000007</c:v>
                </c:pt>
                <c:pt idx="13">
                  <c:v>0.75000000000000011</c:v>
                </c:pt>
                <c:pt idx="14">
                  <c:v>0.80000000000000016</c:v>
                </c:pt>
                <c:pt idx="15">
                  <c:v>0.8500000000000002</c:v>
                </c:pt>
                <c:pt idx="16">
                  <c:v>0.90000000000000024</c:v>
                </c:pt>
                <c:pt idx="17">
                  <c:v>0.95000000000000029</c:v>
                </c:pt>
                <c:pt idx="18">
                  <c:v>1.0000000000000002</c:v>
                </c:pt>
                <c:pt idx="19">
                  <c:v>1.0500000000000003</c:v>
                </c:pt>
                <c:pt idx="20">
                  <c:v>1.1000000000000003</c:v>
                </c:pt>
                <c:pt idx="21">
                  <c:v>1.1500000000000004</c:v>
                </c:pt>
                <c:pt idx="22">
                  <c:v>1.2000000000000004</c:v>
                </c:pt>
                <c:pt idx="23">
                  <c:v>1.2500000000000004</c:v>
                </c:pt>
                <c:pt idx="24">
                  <c:v>1.3000000000000005</c:v>
                </c:pt>
                <c:pt idx="25">
                  <c:v>1.3500000000000005</c:v>
                </c:pt>
                <c:pt idx="26">
                  <c:v>1.4000000000000006</c:v>
                </c:pt>
                <c:pt idx="27">
                  <c:v>1.4500000000000006</c:v>
                </c:pt>
                <c:pt idx="28">
                  <c:v>1.5000000000000007</c:v>
                </c:pt>
                <c:pt idx="29">
                  <c:v>1.5500000000000007</c:v>
                </c:pt>
                <c:pt idx="30">
                  <c:v>1.6000000000000008</c:v>
                </c:pt>
                <c:pt idx="31">
                  <c:v>1.6500000000000008</c:v>
                </c:pt>
                <c:pt idx="32">
                  <c:v>1.7000000000000008</c:v>
                </c:pt>
                <c:pt idx="33">
                  <c:v>1.7500000000000009</c:v>
                </c:pt>
                <c:pt idx="34">
                  <c:v>1.8000000000000009</c:v>
                </c:pt>
                <c:pt idx="35">
                  <c:v>1.850000000000001</c:v>
                </c:pt>
                <c:pt idx="36">
                  <c:v>1.900000000000001</c:v>
                </c:pt>
                <c:pt idx="37">
                  <c:v>1.9500000000000011</c:v>
                </c:pt>
                <c:pt idx="38">
                  <c:v>2.0000000000000009</c:v>
                </c:pt>
                <c:pt idx="39">
                  <c:v>2.0500000000000007</c:v>
                </c:pt>
                <c:pt idx="40">
                  <c:v>2.1000000000000005</c:v>
                </c:pt>
                <c:pt idx="41">
                  <c:v>2.1500000000000004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2.3499999999999996</c:v>
                </c:pt>
                <c:pt idx="46">
                  <c:v>2.3999999999999995</c:v>
                </c:pt>
                <c:pt idx="47">
                  <c:v>2.4499999999999993</c:v>
                </c:pt>
                <c:pt idx="48">
                  <c:v>2.4999999999999991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B22F-4CA9-AAEB-27219BB35CF8}"/>
            </c:ext>
          </c:extLst>
        </c:ser>
        <c:ser>
          <c:idx val="0"/>
          <c:order val="1"/>
          <c:tx>
            <c:v>Δt = 1 h</c:v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Fig3c'!$L$7:$L$200</c:f>
              <c:numCache>
                <c:formatCode>General</c:formatCode>
                <c:ptCount val="194"/>
                <c:pt idx="0">
                  <c:v>8.9458064630660896</c:v>
                </c:pt>
                <c:pt idx="1">
                  <c:v>8.9099925033734575</c:v>
                </c:pt>
                <c:pt idx="2">
                  <c:v>8.8709704194795975</c:v>
                </c:pt>
                <c:pt idx="3">
                  <c:v>8.829360161345285</c:v>
                </c:pt>
                <c:pt idx="4">
                  <c:v>8.7855506025965973</c:v>
                </c:pt>
                <c:pt idx="5">
                  <c:v>8.7398110521194958</c:v>
                </c:pt>
                <c:pt idx="6">
                  <c:v>8.6923401025640619</c:v>
                </c:pt>
                <c:pt idx="7">
                  <c:v>8.6432907182008076</c:v>
                </c:pt>
                <c:pt idx="8">
                  <c:v>8.5927845481506306</c:v>
                </c:pt>
                <c:pt idx="9">
                  <c:v>8.5409207320061071</c:v>
                </c:pt>
                <c:pt idx="10">
                  <c:v>8.487781634844568</c:v>
                </c:pt>
                <c:pt idx="11">
                  <c:v>8.4334367531477756</c:v>
                </c:pt>
                <c:pt idx="12">
                  <c:v>8.3779454726355329</c:v>
                </c:pt>
                <c:pt idx="13">
                  <c:v>8.3213590741804246</c:v>
                </c:pt>
                <c:pt idx="14">
                  <c:v>8.2637222295943324</c:v>
                </c:pt>
                <c:pt idx="15">
                  <c:v>8.2050741408735615</c:v>
                </c:pt>
                <c:pt idx="16">
                  <c:v>8.145449423819052</c:v>
                </c:pt>
                <c:pt idx="17">
                  <c:v>8.0848788042940356</c:v>
                </c:pt>
                <c:pt idx="18">
                  <c:v>8.0233896744718045</c:v>
                </c:pt>
                <c:pt idx="19">
                  <c:v>7.9610065426551868</c:v>
                </c:pt>
                <c:pt idx="20">
                  <c:v>7.8977514009523553</c:v>
                </c:pt>
                <c:pt idx="21">
                  <c:v>7.8336440286779583</c:v>
                </c:pt>
                <c:pt idx="22">
                  <c:v>7.7687022448337872</c:v>
                </c:pt>
                <c:pt idx="23">
                  <c:v>7.7029421197894914</c:v>
                </c:pt>
                <c:pt idx="24">
                  <c:v>7.6363781539305977</c:v>
                </c:pt>
                <c:pt idx="25">
                  <c:v>7.5690234293035328</c:v>
                </c:pt>
                <c:pt idx="26">
                  <c:v>7.5008897389872118</c:v>
                </c:pt>
                <c:pt idx="27">
                  <c:v>7.4319876979360977</c:v>
                </c:pt>
                <c:pt idx="28">
                  <c:v>7.3623268382853002</c:v>
                </c:pt>
                <c:pt idx="29">
                  <c:v>7.2919156915244328</c:v>
                </c:pt>
                <c:pt idx="30">
                  <c:v>7.2207618594904437</c:v>
                </c:pt>
                <c:pt idx="31">
                  <c:v>7.1488720757694448</c:v>
                </c:pt>
                <c:pt idx="32">
                  <c:v>7.0762522588108636</c:v>
                </c:pt>
                <c:pt idx="33">
                  <c:v>7.0029075578269637</c:v>
                </c:pt>
                <c:pt idx="34">
                  <c:v>6.9288423923643236</c:v>
                </c:pt>
                <c:pt idx="35">
                  <c:v>6.8540604862817025</c:v>
                </c:pt>
                <c:pt idx="36">
                  <c:v>6.7785648967433429</c:v>
                </c:pt>
                <c:pt idx="37">
                  <c:v>6.7023580387326138</c:v>
                </c:pt>
                <c:pt idx="38">
                  <c:v>6.625441705503639</c:v>
                </c:pt>
                <c:pt idx="39">
                  <c:v>6.5478170853146178</c:v>
                </c:pt>
                <c:pt idx="40">
                  <c:v>6.4694847747232904</c:v>
                </c:pt>
                <c:pt idx="41">
                  <c:v>6.3904447886700506</c:v>
                </c:pt>
                <c:pt idx="42">
                  <c:v>6.3106965675261364</c:v>
                </c:pt>
                <c:pt idx="43">
                  <c:v>6.2302389812412287</c:v>
                </c:pt>
                <c:pt idx="44">
                  <c:v>6.1490703306857464</c:v>
                </c:pt>
                <c:pt idx="45">
                  <c:v>6.0671883462470309</c:v>
                </c:pt>
                <c:pt idx="46">
                  <c:v>5.9845901837043947</c:v>
                </c:pt>
                <c:pt idx="47">
                  <c:v>5.9012724173750737</c:v>
                </c:pt>
                <c:pt idx="48">
                  <c:v>5.8172310304905448</c:v>
                </c:pt>
                <c:pt idx="49">
                  <c:v>5.7324614027297116</c:v>
                </c:pt>
                <c:pt idx="50">
                  <c:v>5.646958294801566</c:v>
                </c:pt>
                <c:pt idx="51">
                  <c:v>5.560715829934062</c:v>
                </c:pt>
                <c:pt idx="52">
                  <c:v>5.4737274720875311</c:v>
                </c:pt>
                <c:pt idx="53">
                  <c:v>5.3859860006690417</c:v>
                </c:pt>
                <c:pt idx="54">
                  <c:v>5.2974834814776139</c:v>
                </c:pt>
                <c:pt idx="55">
                  <c:v>5.2082112335580097</c:v>
                </c:pt>
                <c:pt idx="56">
                  <c:v>5.1181597915816894</c:v>
                </c:pt>
                <c:pt idx="57">
                  <c:v>5.0273188633056662</c:v>
                </c:pt>
                <c:pt idx="58">
                  <c:v>4.9356772815815333</c:v>
                </c:pt>
                <c:pt idx="59">
                  <c:v>4.8432229502956954</c:v>
                </c:pt>
                <c:pt idx="60">
                  <c:v>4.74994278351455</c:v>
                </c:pt>
                <c:pt idx="61">
                  <c:v>4.6558226369819202</c:v>
                </c:pt>
                <c:pt idx="62">
                  <c:v>4.5608472309657033</c:v>
                </c:pt>
                <c:pt idx="63">
                  <c:v>4.4650000632709483</c:v>
                </c:pt>
                <c:pt idx="64">
                  <c:v>4.3682633110206552</c:v>
                </c:pt>
                <c:pt idx="65">
                  <c:v>4.270617719544358</c:v>
                </c:pt>
                <c:pt idx="66">
                  <c:v>4.1720424763967534</c:v>
                </c:pt>
                <c:pt idx="67">
                  <c:v>4.0725150681397402</c:v>
                </c:pt>
                <c:pt idx="68">
                  <c:v>3.9720111170422516</c:v>
                </c:pt>
                <c:pt idx="69">
                  <c:v>3.8705041942583081</c:v>
                </c:pt>
                <c:pt idx="70">
                  <c:v>3.7679656053022885</c:v>
                </c:pt>
                <c:pt idx="71">
                  <c:v>3.6643641427080218</c:v>
                </c:pt>
                <c:pt idx="72">
                  <c:v>3.5596657995766066</c:v>
                </c:pt>
                <c:pt idx="73">
                  <c:v>3.4538334362078738</c:v>
                </c:pt>
                <c:pt idx="74">
                  <c:v>3.3468263900639168</c:v>
                </c:pt>
                <c:pt idx="75">
                  <c:v>3.2386000167800297</c:v>
                </c:pt>
                <c:pt idx="76">
                  <c:v>3.129105146608461</c:v>
                </c:pt>
                <c:pt idx="77">
                  <c:v>3.0182874362547896</c:v>
                </c:pt>
                <c:pt idx="78">
                  <c:v>2.9060865901144615</c:v>
                </c:pt>
                <c:pt idx="79">
                  <c:v>2.792435416808233</c:v>
                </c:pt>
                <c:pt idx="80">
                  <c:v>2.6772586757112453</c:v>
                </c:pt>
                <c:pt idx="81">
                  <c:v>2.560471652450115</c:v>
                </c:pt>
                <c:pt idx="82">
                  <c:v>2.441978379906649</c:v>
                </c:pt>
                <c:pt idx="83">
                  <c:v>2.3216693886396294</c:v>
                </c:pt>
                <c:pt idx="84">
                  <c:v>2.1994188221849988</c:v>
                </c:pt>
                <c:pt idx="85">
                  <c:v>2.0750806790372969</c:v>
                </c:pt>
                <c:pt idx="86">
                  <c:v>1.9484838281355732</c:v>
                </c:pt>
                <c:pt idx="87">
                  <c:v>1.8194252597045593</c:v>
                </c:pt>
                <c:pt idx="88">
                  <c:v>1.6876607252494533</c:v>
                </c:pt>
                <c:pt idx="89">
                  <c:v>1.5528913864196534</c:v>
                </c:pt>
                <c:pt idx="90">
                  <c:v>1.4147441215778707</c:v>
                </c:pt>
                <c:pt idx="91">
                  <c:v>1.2727412710414041</c:v>
                </c:pt>
                <c:pt idx="92">
                  <c:v>1.1262517506487431</c:v>
                </c:pt>
                <c:pt idx="93">
                  <c:v>0.97440680196836782</c:v>
                </c:pt>
                <c:pt idx="94">
                  <c:v>0.81594184380055668</c:v>
                </c:pt>
                <c:pt idx="95">
                  <c:v>0.64886186679620839</c:v>
                </c:pt>
                <c:pt idx="96">
                  <c:v>0.46959173817253086</c:v>
                </c:pt>
                <c:pt idx="97">
                  <c:v>0.43172018979357452</c:v>
                </c:pt>
                <c:pt idx="98">
                  <c:v>0.39297790609410466</c:v>
                </c:pt>
                <c:pt idx="99">
                  <c:v>0.35323380420380757</c:v>
                </c:pt>
                <c:pt idx="100">
                  <c:v>0.31231467980473138</c:v>
                </c:pt>
                <c:pt idx="101">
                  <c:v>0.26998203207495625</c:v>
                </c:pt>
                <c:pt idx="102">
                  <c:v>0.22588854186406804</c:v>
                </c:pt>
                <c:pt idx="103">
                  <c:v>0.17948594811929561</c:v>
                </c:pt>
                <c:pt idx="104">
                  <c:v>0.12979099970421185</c:v>
                </c:pt>
                <c:pt idx="105">
                  <c:v>7.4560292509796969E-2</c:v>
                </c:pt>
              </c:numCache>
            </c:numRef>
          </c:xVal>
          <c:yVal>
            <c:numRef>
              <c:f>'Spaciousness ventilation Fig3c'!$J$7:$J$200</c:f>
              <c:numCache>
                <c:formatCode>General</c:formatCode>
                <c:ptCount val="194"/>
                <c:pt idx="0">
                  <c:v>0.1</c:v>
                </c:pt>
                <c:pt idx="1">
                  <c:v>0.15000000000000002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0.39999999999999997</c:v>
                </c:pt>
                <c:pt idx="7">
                  <c:v>0.44999999999999996</c:v>
                </c:pt>
                <c:pt idx="8">
                  <c:v>0.49999999999999994</c:v>
                </c:pt>
                <c:pt idx="9">
                  <c:v>0.54999999999999993</c:v>
                </c:pt>
                <c:pt idx="10">
                  <c:v>0.6</c:v>
                </c:pt>
                <c:pt idx="11">
                  <c:v>0.65</c:v>
                </c:pt>
                <c:pt idx="12">
                  <c:v>0.70000000000000007</c:v>
                </c:pt>
                <c:pt idx="13">
                  <c:v>0.75000000000000011</c:v>
                </c:pt>
                <c:pt idx="14">
                  <c:v>0.80000000000000016</c:v>
                </c:pt>
                <c:pt idx="15">
                  <c:v>0.8500000000000002</c:v>
                </c:pt>
                <c:pt idx="16">
                  <c:v>0.90000000000000024</c:v>
                </c:pt>
                <c:pt idx="17">
                  <c:v>0.95000000000000029</c:v>
                </c:pt>
                <c:pt idx="18">
                  <c:v>1.0000000000000002</c:v>
                </c:pt>
                <c:pt idx="19">
                  <c:v>1.0500000000000003</c:v>
                </c:pt>
                <c:pt idx="20">
                  <c:v>1.1000000000000003</c:v>
                </c:pt>
                <c:pt idx="21">
                  <c:v>1.1500000000000004</c:v>
                </c:pt>
                <c:pt idx="22">
                  <c:v>1.2000000000000004</c:v>
                </c:pt>
                <c:pt idx="23">
                  <c:v>1.2500000000000004</c:v>
                </c:pt>
                <c:pt idx="24">
                  <c:v>1.3000000000000005</c:v>
                </c:pt>
                <c:pt idx="25">
                  <c:v>1.3500000000000005</c:v>
                </c:pt>
                <c:pt idx="26">
                  <c:v>1.4000000000000006</c:v>
                </c:pt>
                <c:pt idx="27">
                  <c:v>1.4500000000000006</c:v>
                </c:pt>
                <c:pt idx="28">
                  <c:v>1.5000000000000007</c:v>
                </c:pt>
                <c:pt idx="29">
                  <c:v>1.5500000000000007</c:v>
                </c:pt>
                <c:pt idx="30">
                  <c:v>1.6000000000000008</c:v>
                </c:pt>
                <c:pt idx="31">
                  <c:v>1.6500000000000008</c:v>
                </c:pt>
                <c:pt idx="32">
                  <c:v>1.7000000000000008</c:v>
                </c:pt>
                <c:pt idx="33">
                  <c:v>1.7500000000000009</c:v>
                </c:pt>
                <c:pt idx="34">
                  <c:v>1.8000000000000009</c:v>
                </c:pt>
                <c:pt idx="35">
                  <c:v>1.850000000000001</c:v>
                </c:pt>
                <c:pt idx="36">
                  <c:v>1.900000000000001</c:v>
                </c:pt>
                <c:pt idx="37">
                  <c:v>1.9500000000000011</c:v>
                </c:pt>
                <c:pt idx="38">
                  <c:v>2.0000000000000009</c:v>
                </c:pt>
                <c:pt idx="39">
                  <c:v>2.0500000000000007</c:v>
                </c:pt>
                <c:pt idx="40">
                  <c:v>2.1000000000000005</c:v>
                </c:pt>
                <c:pt idx="41">
                  <c:v>2.1500000000000004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2.3499999999999996</c:v>
                </c:pt>
                <c:pt idx="46">
                  <c:v>2.3999999999999995</c:v>
                </c:pt>
                <c:pt idx="47">
                  <c:v>2.4499999999999993</c:v>
                </c:pt>
                <c:pt idx="48">
                  <c:v>2.4999999999999991</c:v>
                </c:pt>
                <c:pt idx="49">
                  <c:v>2.5499999999999989</c:v>
                </c:pt>
                <c:pt idx="50">
                  <c:v>2.5999999999999988</c:v>
                </c:pt>
                <c:pt idx="51">
                  <c:v>2.6499999999999986</c:v>
                </c:pt>
                <c:pt idx="52">
                  <c:v>2.6999999999999984</c:v>
                </c:pt>
                <c:pt idx="53">
                  <c:v>2.7499999999999982</c:v>
                </c:pt>
                <c:pt idx="54">
                  <c:v>2.799999999999998</c:v>
                </c:pt>
                <c:pt idx="55">
                  <c:v>2.8499999999999979</c:v>
                </c:pt>
                <c:pt idx="56">
                  <c:v>2.8999999999999977</c:v>
                </c:pt>
                <c:pt idx="57">
                  <c:v>2.9499999999999975</c:v>
                </c:pt>
                <c:pt idx="58">
                  <c:v>2.9999999999999973</c:v>
                </c:pt>
                <c:pt idx="59">
                  <c:v>3.0499999999999972</c:v>
                </c:pt>
                <c:pt idx="60">
                  <c:v>3.099999999999997</c:v>
                </c:pt>
                <c:pt idx="61">
                  <c:v>3.1499999999999968</c:v>
                </c:pt>
                <c:pt idx="62">
                  <c:v>3.1999999999999966</c:v>
                </c:pt>
                <c:pt idx="63">
                  <c:v>3.2499999999999964</c:v>
                </c:pt>
                <c:pt idx="64">
                  <c:v>3.2999999999999963</c:v>
                </c:pt>
                <c:pt idx="65">
                  <c:v>3.3499999999999961</c:v>
                </c:pt>
                <c:pt idx="66">
                  <c:v>3.3999999999999959</c:v>
                </c:pt>
                <c:pt idx="67">
                  <c:v>3.4499999999999957</c:v>
                </c:pt>
                <c:pt idx="68">
                  <c:v>3.4999999999999956</c:v>
                </c:pt>
                <c:pt idx="69">
                  <c:v>3.5499999999999954</c:v>
                </c:pt>
                <c:pt idx="70">
                  <c:v>3.5999999999999952</c:v>
                </c:pt>
                <c:pt idx="71">
                  <c:v>3.649999999999995</c:v>
                </c:pt>
                <c:pt idx="72">
                  <c:v>3.6999999999999948</c:v>
                </c:pt>
                <c:pt idx="73">
                  <c:v>3.7499999999999947</c:v>
                </c:pt>
                <c:pt idx="74">
                  <c:v>3.7999999999999945</c:v>
                </c:pt>
                <c:pt idx="75">
                  <c:v>3.8499999999999943</c:v>
                </c:pt>
                <c:pt idx="76">
                  <c:v>3.8999999999999941</c:v>
                </c:pt>
                <c:pt idx="77">
                  <c:v>3.949999999999994</c:v>
                </c:pt>
                <c:pt idx="78">
                  <c:v>3.9999999999999938</c:v>
                </c:pt>
                <c:pt idx="79">
                  <c:v>4.0499999999999936</c:v>
                </c:pt>
                <c:pt idx="80">
                  <c:v>4.0999999999999934</c:v>
                </c:pt>
                <c:pt idx="81">
                  <c:v>4.1499999999999932</c:v>
                </c:pt>
                <c:pt idx="82">
                  <c:v>4.1999999999999931</c:v>
                </c:pt>
                <c:pt idx="83">
                  <c:v>4.2499999999999929</c:v>
                </c:pt>
                <c:pt idx="84">
                  <c:v>4.2999999999999927</c:v>
                </c:pt>
                <c:pt idx="85">
                  <c:v>4.3499999999999925</c:v>
                </c:pt>
                <c:pt idx="86">
                  <c:v>4.3999999999999924</c:v>
                </c:pt>
                <c:pt idx="87">
                  <c:v>4.4499999999999922</c:v>
                </c:pt>
                <c:pt idx="88">
                  <c:v>4.499999999999992</c:v>
                </c:pt>
                <c:pt idx="89">
                  <c:v>4.5499999999999918</c:v>
                </c:pt>
                <c:pt idx="90">
                  <c:v>4.5999999999999917</c:v>
                </c:pt>
                <c:pt idx="91">
                  <c:v>4.6499999999999915</c:v>
                </c:pt>
                <c:pt idx="92">
                  <c:v>4.6999999999999913</c:v>
                </c:pt>
                <c:pt idx="93">
                  <c:v>4.7499999999999911</c:v>
                </c:pt>
                <c:pt idx="94">
                  <c:v>4.7999999999999909</c:v>
                </c:pt>
                <c:pt idx="95">
                  <c:v>4.8499999999999908</c:v>
                </c:pt>
                <c:pt idx="96">
                  <c:v>4.8999999999999906</c:v>
                </c:pt>
                <c:pt idx="97">
                  <c:v>4.9099999999999904</c:v>
                </c:pt>
                <c:pt idx="98">
                  <c:v>4.9199999999999902</c:v>
                </c:pt>
                <c:pt idx="99">
                  <c:v>4.9299999999999899</c:v>
                </c:pt>
                <c:pt idx="100">
                  <c:v>4.9399999999999897</c:v>
                </c:pt>
                <c:pt idx="101">
                  <c:v>4.9499999999999895</c:v>
                </c:pt>
                <c:pt idx="102">
                  <c:v>4.9599999999999893</c:v>
                </c:pt>
                <c:pt idx="103">
                  <c:v>4.9699999999999891</c:v>
                </c:pt>
                <c:pt idx="104">
                  <c:v>4.9799999999999889</c:v>
                </c:pt>
                <c:pt idx="105">
                  <c:v>4.9899999999999887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2F-4CA9-AAEB-27219BB35CF8}"/>
            </c:ext>
          </c:extLst>
        </c:ser>
        <c:ser>
          <c:idx val="1"/>
          <c:order val="2"/>
          <c:tx>
            <c:v>Δt = 2 h</c:v>
          </c:tx>
          <c:spPr>
            <a:ln w="63500" cap="rnd">
              <a:solidFill>
                <a:srgbClr val="ED7D31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Fig3c'!$O$7:$O$200</c:f>
              <c:numCache>
                <c:formatCode>General</c:formatCode>
                <c:ptCount val="194"/>
                <c:pt idx="0">
                  <c:v>35.908897566894233</c:v>
                </c:pt>
                <c:pt idx="1">
                  <c:v>35.783225852264373</c:v>
                </c:pt>
                <c:pt idx="2">
                  <c:v>35.639970013493844</c:v>
                </c:pt>
                <c:pt idx="3">
                  <c:v>35.483881677918411</c:v>
                </c:pt>
                <c:pt idx="4">
                  <c:v>35.317440645381147</c:v>
                </c:pt>
                <c:pt idx="5">
                  <c:v>35.142202410386403</c:v>
                </c:pt>
                <c:pt idx="6">
                  <c:v>34.959244208477998</c:v>
                </c:pt>
                <c:pt idx="7">
                  <c:v>34.769360410256255</c:v>
                </c:pt>
                <c:pt idx="8">
                  <c:v>34.573162872803245</c:v>
                </c:pt>
                <c:pt idx="9">
                  <c:v>34.37113819260253</c:v>
                </c:pt>
                <c:pt idx="10">
                  <c:v>34.16368292802445</c:v>
                </c:pt>
                <c:pt idx="11">
                  <c:v>33.951126539378286</c:v>
                </c:pt>
                <c:pt idx="12">
                  <c:v>33.733747012591117</c:v>
                </c:pt>
                <c:pt idx="13">
                  <c:v>33.511781890542139</c:v>
                </c:pt>
                <c:pt idx="14">
                  <c:v>33.285436296721713</c:v>
                </c:pt>
                <c:pt idx="15">
                  <c:v>33.054888918377351</c:v>
                </c:pt>
                <c:pt idx="16">
                  <c:v>32.820296563494253</c:v>
                </c:pt>
                <c:pt idx="17">
                  <c:v>32.581797695276222</c:v>
                </c:pt>
                <c:pt idx="18">
                  <c:v>32.339515217176164</c:v>
                </c:pt>
                <c:pt idx="19">
                  <c:v>32.093558697887225</c:v>
                </c:pt>
                <c:pt idx="20">
                  <c:v>31.844026170620765</c:v>
                </c:pt>
                <c:pt idx="21">
                  <c:v>31.591005603809442</c:v>
                </c:pt>
                <c:pt idx="22">
                  <c:v>31.334576114711854</c:v>
                </c:pt>
                <c:pt idx="23">
                  <c:v>31.074808979335167</c:v>
                </c:pt>
                <c:pt idx="24">
                  <c:v>30.811768479157983</c:v>
                </c:pt>
                <c:pt idx="25">
                  <c:v>30.545512615722398</c:v>
                </c:pt>
                <c:pt idx="26">
                  <c:v>30.276093717214145</c:v>
                </c:pt>
                <c:pt idx="27">
                  <c:v>30.003558955948868</c:v>
                </c:pt>
                <c:pt idx="28">
                  <c:v>29.727950791744409</c:v>
                </c:pt>
                <c:pt idx="29">
                  <c:v>29.449307353141208</c:v>
                </c:pt>
                <c:pt idx="30">
                  <c:v>29.167662766097752</c:v>
                </c:pt>
                <c:pt idx="31">
                  <c:v>28.883047437961793</c:v>
                </c:pt>
                <c:pt idx="32">
                  <c:v>28.595488303077794</c:v>
                </c:pt>
                <c:pt idx="33">
                  <c:v>28.305009035243476</c:v>
                </c:pt>
                <c:pt idx="34">
                  <c:v>28.01163023130788</c:v>
                </c:pt>
                <c:pt idx="35">
                  <c:v>27.715369569457305</c:v>
                </c:pt>
                <c:pt idx="36">
                  <c:v>27.416241945126831</c:v>
                </c:pt>
                <c:pt idx="37">
                  <c:v>27.114259586973386</c:v>
                </c:pt>
                <c:pt idx="38">
                  <c:v>26.809432154930473</c:v>
                </c:pt>
                <c:pt idx="39">
                  <c:v>26.501766822014563</c:v>
                </c:pt>
                <c:pt idx="40">
                  <c:v>26.191268341258482</c:v>
                </c:pt>
                <c:pt idx="41">
                  <c:v>25.877939098893176</c:v>
                </c:pt>
                <c:pt idx="42">
                  <c:v>25.561779154680213</c:v>
                </c:pt>
                <c:pt idx="43">
                  <c:v>25.24278627010456</c:v>
                </c:pt>
                <c:pt idx="44">
                  <c:v>24.920955924964929</c:v>
                </c:pt>
                <c:pt idx="45">
                  <c:v>24.596281322743003</c:v>
                </c:pt>
                <c:pt idx="46">
                  <c:v>24.268753384988141</c:v>
                </c:pt>
                <c:pt idx="47">
                  <c:v>23.9383607348176</c:v>
                </c:pt>
                <c:pt idx="48">
                  <c:v>23.60508966950032</c:v>
                </c:pt>
                <c:pt idx="49">
                  <c:v>23.26892412196219</c:v>
                </c:pt>
                <c:pt idx="50">
                  <c:v>22.929845610918861</c:v>
                </c:pt>
                <c:pt idx="51">
                  <c:v>22.587833179206289</c:v>
                </c:pt>
                <c:pt idx="52">
                  <c:v>22.242863319736269</c:v>
                </c:pt>
                <c:pt idx="53">
                  <c:v>21.894909888350142</c:v>
                </c:pt>
                <c:pt idx="54">
                  <c:v>21.543944002676184</c:v>
                </c:pt>
                <c:pt idx="55">
                  <c:v>21.189933925910477</c:v>
                </c:pt>
                <c:pt idx="56">
                  <c:v>20.832844934232057</c:v>
                </c:pt>
                <c:pt idx="57">
                  <c:v>20.472639166326779</c:v>
                </c:pt>
                <c:pt idx="58">
                  <c:v>20.109275453222679</c:v>
                </c:pt>
                <c:pt idx="59">
                  <c:v>19.742709126326154</c:v>
                </c:pt>
                <c:pt idx="60">
                  <c:v>19.372891801182806</c:v>
                </c:pt>
                <c:pt idx="61">
                  <c:v>18.999771134058207</c:v>
                </c:pt>
                <c:pt idx="62">
                  <c:v>18.623290547927699</c:v>
                </c:pt>
                <c:pt idx="63">
                  <c:v>18.243388923862835</c:v>
                </c:pt>
                <c:pt idx="64">
                  <c:v>17.860000253083815</c:v>
                </c:pt>
                <c:pt idx="65">
                  <c:v>17.473053244082635</c:v>
                </c:pt>
                <c:pt idx="66">
                  <c:v>17.08247087817746</c:v>
                </c:pt>
                <c:pt idx="67">
                  <c:v>16.688169905587038</c:v>
                </c:pt>
                <c:pt idx="68">
                  <c:v>16.290060272558978</c:v>
                </c:pt>
                <c:pt idx="69">
                  <c:v>15.888044468169022</c:v>
                </c:pt>
                <c:pt idx="70">
                  <c:v>15.48201677703325</c:v>
                </c:pt>
                <c:pt idx="71">
                  <c:v>15.071862421209174</c:v>
                </c:pt>
                <c:pt idx="72">
                  <c:v>14.657456570832103</c:v>
                </c:pt>
                <c:pt idx="73">
                  <c:v>14.238663198306448</c:v>
                </c:pt>
                <c:pt idx="74">
                  <c:v>13.815333744831511</c:v>
                </c:pt>
                <c:pt idx="75">
                  <c:v>13.387305560255692</c:v>
                </c:pt>
                <c:pt idx="76">
                  <c:v>12.954400067120126</c:v>
                </c:pt>
                <c:pt idx="77">
                  <c:v>12.516420586433869</c:v>
                </c:pt>
                <c:pt idx="78">
                  <c:v>12.073149745019174</c:v>
                </c:pt>
                <c:pt idx="79">
                  <c:v>11.624346360457865</c:v>
                </c:pt>
                <c:pt idx="80">
                  <c:v>11.169741667232955</c:v>
                </c:pt>
                <c:pt idx="81">
                  <c:v>10.709034702845003</c:v>
                </c:pt>
                <c:pt idx="82">
                  <c:v>10.24188660980049</c:v>
                </c:pt>
                <c:pt idx="83">
                  <c:v>9.7679135196266156</c:v>
                </c:pt>
                <c:pt idx="84">
                  <c:v>9.2866775545585476</c:v>
                </c:pt>
                <c:pt idx="85">
                  <c:v>8.7976752887400131</c:v>
                </c:pt>
                <c:pt idx="86">
                  <c:v>8.3003227161491999</c:v>
                </c:pt>
                <c:pt idx="87">
                  <c:v>7.7939353125423061</c:v>
                </c:pt>
                <c:pt idx="88">
                  <c:v>7.2777010388182566</c:v>
                </c:pt>
                <c:pt idx="89">
                  <c:v>6.7506429009978328</c:v>
                </c:pt>
                <c:pt idx="90">
                  <c:v>6.2115655456786421</c:v>
                </c:pt>
                <c:pt idx="91">
                  <c:v>5.6589764863114969</c:v>
                </c:pt>
                <c:pt idx="92">
                  <c:v>5.0909650841656244</c:v>
                </c:pt>
                <c:pt idx="93">
                  <c:v>4.5050070025949998</c:v>
                </c:pt>
                <c:pt idx="94">
                  <c:v>3.8976272078735006</c:v>
                </c:pt>
                <c:pt idx="95">
                  <c:v>3.2637673752022329</c:v>
                </c:pt>
                <c:pt idx="96">
                  <c:v>2.5954474671848495</c:v>
                </c:pt>
                <c:pt idx="97">
                  <c:v>1.8783669526901678</c:v>
                </c:pt>
                <c:pt idx="98">
                  <c:v>1.0799281282998534</c:v>
                </c:pt>
                <c:pt idx="99">
                  <c:v>0.99273320800040132</c:v>
                </c:pt>
                <c:pt idx="100">
                  <c:v>0.90355416745633577</c:v>
                </c:pt>
                <c:pt idx="101">
                  <c:v>0.81209020043879276</c:v>
                </c:pt>
                <c:pt idx="102">
                  <c:v>0.71794379247721762</c:v>
                </c:pt>
                <c:pt idx="103">
                  <c:v>0.62056750012782536</c:v>
                </c:pt>
                <c:pt idx="104">
                  <c:v>0.51916399881693043</c:v>
                </c:pt>
                <c:pt idx="105">
                  <c:v>0.4124744995514335</c:v>
                </c:pt>
                <c:pt idx="106">
                  <c:v>0.29824117003918482</c:v>
                </c:pt>
                <c:pt idx="107">
                  <c:v>0.17131171709998164</c:v>
                </c:pt>
              </c:numCache>
            </c:numRef>
          </c:xVal>
          <c:yVal>
            <c:numRef>
              <c:f>'Spaciousness ventilation Fig3c'!$M$7:$M$200</c:f>
              <c:numCache>
                <c:formatCode>General</c:formatCode>
                <c:ptCount val="194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  <c:pt idx="49">
                  <c:v>4.9999999999999982</c:v>
                </c:pt>
                <c:pt idx="50">
                  <c:v>5.0999999999999979</c:v>
                </c:pt>
                <c:pt idx="51">
                  <c:v>5.1999999999999975</c:v>
                </c:pt>
                <c:pt idx="52">
                  <c:v>5.2999999999999972</c:v>
                </c:pt>
                <c:pt idx="53">
                  <c:v>5.3999999999999968</c:v>
                </c:pt>
                <c:pt idx="54">
                  <c:v>5.4999999999999964</c:v>
                </c:pt>
                <c:pt idx="55">
                  <c:v>5.5999999999999961</c:v>
                </c:pt>
                <c:pt idx="56">
                  <c:v>5.6999999999999957</c:v>
                </c:pt>
                <c:pt idx="57">
                  <c:v>5.7999999999999954</c:v>
                </c:pt>
                <c:pt idx="58">
                  <c:v>5.899999999999995</c:v>
                </c:pt>
                <c:pt idx="59">
                  <c:v>5.9999999999999947</c:v>
                </c:pt>
                <c:pt idx="60">
                  <c:v>6.0999999999999943</c:v>
                </c:pt>
                <c:pt idx="61">
                  <c:v>6.199999999999994</c:v>
                </c:pt>
                <c:pt idx="62">
                  <c:v>6.2999999999999936</c:v>
                </c:pt>
                <c:pt idx="63">
                  <c:v>6.3999999999999932</c:v>
                </c:pt>
                <c:pt idx="64">
                  <c:v>6.4999999999999929</c:v>
                </c:pt>
                <c:pt idx="65">
                  <c:v>6.5999999999999925</c:v>
                </c:pt>
                <c:pt idx="66">
                  <c:v>6.6999999999999922</c:v>
                </c:pt>
                <c:pt idx="67">
                  <c:v>6.7999999999999918</c:v>
                </c:pt>
                <c:pt idx="68">
                  <c:v>6.8999999999999915</c:v>
                </c:pt>
                <c:pt idx="69">
                  <c:v>6.9999999999999911</c:v>
                </c:pt>
                <c:pt idx="70">
                  <c:v>7.0999999999999908</c:v>
                </c:pt>
                <c:pt idx="71">
                  <c:v>7.1999999999999904</c:v>
                </c:pt>
                <c:pt idx="72">
                  <c:v>7.2999999999999901</c:v>
                </c:pt>
                <c:pt idx="73">
                  <c:v>7.3999999999999897</c:v>
                </c:pt>
                <c:pt idx="74">
                  <c:v>7.4999999999999893</c:v>
                </c:pt>
                <c:pt idx="75">
                  <c:v>7.599999999999989</c:v>
                </c:pt>
                <c:pt idx="76">
                  <c:v>7.6999999999999886</c:v>
                </c:pt>
                <c:pt idx="77">
                  <c:v>7.7999999999999883</c:v>
                </c:pt>
                <c:pt idx="78">
                  <c:v>7.8999999999999879</c:v>
                </c:pt>
                <c:pt idx="79">
                  <c:v>7.9999999999999876</c:v>
                </c:pt>
                <c:pt idx="80">
                  <c:v>8.0999999999999872</c:v>
                </c:pt>
                <c:pt idx="81">
                  <c:v>8.1999999999999869</c:v>
                </c:pt>
                <c:pt idx="82">
                  <c:v>8.2999999999999865</c:v>
                </c:pt>
                <c:pt idx="83">
                  <c:v>8.3999999999999861</c:v>
                </c:pt>
                <c:pt idx="84">
                  <c:v>8.4999999999999858</c:v>
                </c:pt>
                <c:pt idx="85">
                  <c:v>8.5999999999999854</c:v>
                </c:pt>
                <c:pt idx="86">
                  <c:v>8.6999999999999851</c:v>
                </c:pt>
                <c:pt idx="87">
                  <c:v>8.7999999999999847</c:v>
                </c:pt>
                <c:pt idx="88">
                  <c:v>8.8999999999999844</c:v>
                </c:pt>
                <c:pt idx="89">
                  <c:v>8.999999999999984</c:v>
                </c:pt>
                <c:pt idx="90">
                  <c:v>9.0999999999999837</c:v>
                </c:pt>
                <c:pt idx="91">
                  <c:v>9.1999999999999833</c:v>
                </c:pt>
                <c:pt idx="92">
                  <c:v>9.2999999999999829</c:v>
                </c:pt>
                <c:pt idx="93">
                  <c:v>9.3999999999999826</c:v>
                </c:pt>
                <c:pt idx="94">
                  <c:v>9.4999999999999822</c:v>
                </c:pt>
                <c:pt idx="95">
                  <c:v>9.5999999999999819</c:v>
                </c:pt>
                <c:pt idx="96">
                  <c:v>9.6999999999999815</c:v>
                </c:pt>
                <c:pt idx="97">
                  <c:v>9.7999999999999812</c:v>
                </c:pt>
                <c:pt idx="98">
                  <c:v>9.8999999999999808</c:v>
                </c:pt>
                <c:pt idx="99">
                  <c:v>9.9099999999999806</c:v>
                </c:pt>
                <c:pt idx="100">
                  <c:v>9.9199999999999804</c:v>
                </c:pt>
                <c:pt idx="101">
                  <c:v>9.9299999999999802</c:v>
                </c:pt>
                <c:pt idx="102">
                  <c:v>9.93999999999998</c:v>
                </c:pt>
                <c:pt idx="103">
                  <c:v>9.9499999999999797</c:v>
                </c:pt>
                <c:pt idx="104">
                  <c:v>9.9599999999999795</c:v>
                </c:pt>
                <c:pt idx="105">
                  <c:v>9.9699999999999793</c:v>
                </c:pt>
                <c:pt idx="106">
                  <c:v>9.9799999999999791</c:v>
                </c:pt>
                <c:pt idx="107">
                  <c:v>9.9899999999999789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2F-4CA9-AAEB-27219BB35CF8}"/>
            </c:ext>
          </c:extLst>
        </c:ser>
        <c:ser>
          <c:idx val="2"/>
          <c:order val="3"/>
          <c:tx>
            <c:v>Δt = 5 h</c:v>
          </c:tx>
          <c:spPr>
            <a:ln w="635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Fig3c'!$R$7:$R$200</c:f>
              <c:numCache>
                <c:formatCode>General</c:formatCode>
                <c:ptCount val="194"/>
                <c:pt idx="0">
                  <c:v>224.8189113640731</c:v>
                </c:pt>
                <c:pt idx="1">
                  <c:v>224.13275451685035</c:v>
                </c:pt>
                <c:pt idx="2">
                  <c:v>223.29804461954444</c:v>
                </c:pt>
                <c:pt idx="3">
                  <c:v>222.36816607829311</c:v>
                </c:pt>
                <c:pt idx="4">
                  <c:v>221.36528992233198</c:v>
                </c:pt>
                <c:pt idx="5">
                  <c:v>220.30207950100157</c:v>
                </c:pt>
                <c:pt idx="6">
                  <c:v>219.18685037807737</c:v>
                </c:pt>
                <c:pt idx="7">
                  <c:v>218.02552600155076</c:v>
                </c:pt>
                <c:pt idx="8">
                  <c:v>216.82255900731536</c:v>
                </c:pt>
                <c:pt idx="9">
                  <c:v>215.58142702031344</c:v>
                </c:pt>
                <c:pt idx="10">
                  <c:v>214.30492499055157</c:v>
                </c:pt>
                <c:pt idx="11">
                  <c:v>212.99534951760569</c:v>
                </c:pt>
                <c:pt idx="12">
                  <c:v>211.65462121594334</c:v>
                </c:pt>
                <c:pt idx="13">
                  <c:v>210.28436933919519</c:v>
                </c:pt>
                <c:pt idx="14">
                  <c:v>208.88599228457502</c:v>
                </c:pt>
                <c:pt idx="15">
                  <c:v>207.46070206393026</c:v>
                </c:pt>
                <c:pt idx="16">
                  <c:v>206.00955776053883</c:v>
                </c:pt>
                <c:pt idx="17">
                  <c:v>204.53349120536598</c:v>
                </c:pt>
                <c:pt idx="18">
                  <c:v>203.03332702346918</c:v>
                </c:pt>
                <c:pt idx="19">
                  <c:v>201.50979852068193</c:v>
                </c:pt>
                <c:pt idx="20">
                  <c:v>199.96356043978091</c:v>
                </c:pt>
                <c:pt idx="21">
                  <c:v>198.39519932196106</c:v>
                </c:pt>
                <c:pt idx="22">
                  <c:v>196.80524200956364</c:v>
                </c:pt>
                <c:pt idx="23">
                  <c:v>195.19416268695431</c:v>
                </c:pt>
                <c:pt idx="24">
                  <c:v>193.56238875788262</c:v>
                </c:pt>
                <c:pt idx="25">
                  <c:v>191.91030578659314</c:v>
                </c:pt>
                <c:pt idx="26">
                  <c:v>190.23826167793334</c:v>
                </c:pt>
                <c:pt idx="27">
                  <c:v>188.54657023308559</c:v>
                </c:pt>
                <c:pt idx="28">
                  <c:v>186.83551418850286</c:v>
                </c:pt>
                <c:pt idx="29">
                  <c:v>185.10534782353372</c:v>
                </c:pt>
                <c:pt idx="30">
                  <c:v>183.35629920521856</c:v>
                </c:pt>
                <c:pt idx="31">
                  <c:v>181.58857212552573</c:v>
                </c:pt>
                <c:pt idx="32">
                  <c:v>179.80234777593006</c:v>
                </c:pt>
                <c:pt idx="33">
                  <c:v>177.99778619602196</c:v>
                </c:pt>
                <c:pt idx="34">
                  <c:v>176.17502752627809</c:v>
                </c:pt>
                <c:pt idx="35">
                  <c:v>174.3341930898396</c:v>
                </c:pt>
                <c:pt idx="36">
                  <c:v>172.47538632384834</c:v>
                </c:pt>
                <c:pt idx="37">
                  <c:v>170.59869357737756</c:v>
                </c:pt>
                <c:pt idx="38">
                  <c:v>168.70418479008293</c:v>
                </c:pt>
                <c:pt idx="39">
                  <c:v>166.79191406328135</c:v>
                </c:pt>
                <c:pt idx="40">
                  <c:v>164.86192013312117</c:v>
                </c:pt>
                <c:pt idx="41">
                  <c:v>162.91422675377632</c:v>
                </c:pt>
                <c:pt idx="42">
                  <c:v>160.94884299710355</c:v>
                </c:pt>
                <c:pt idx="43">
                  <c:v>158.96576347390189</c:v>
                </c:pt>
                <c:pt idx="44">
                  <c:v>156.96496848076467</c:v>
                </c:pt>
                <c:pt idx="45">
                  <c:v>154.94642407548264</c:v>
                </c:pt>
                <c:pt idx="46">
                  <c:v>152.91008208301167</c:v>
                </c:pt>
                <c:pt idx="47">
                  <c:v>150.85588003313734</c:v>
                </c:pt>
                <c:pt idx="48">
                  <c:v>148.7837410301299</c:v>
                </c:pt>
                <c:pt idx="49">
                  <c:v>146.6935735538639</c:v>
                </c:pt>
                <c:pt idx="50">
                  <c:v>144.58527119106225</c:v>
                </c:pt>
                <c:pt idx="51">
                  <c:v>142.45871229449151</c:v>
                </c:pt>
                <c:pt idx="52">
                  <c:v>140.31375956707265</c:v>
                </c:pt>
                <c:pt idx="53">
                  <c:v>138.1502595669495</c:v>
                </c:pt>
                <c:pt idx="54">
                  <c:v>135.96804212856694</c:v>
                </c:pt>
                <c:pt idx="55">
                  <c:v>133.76691969371802</c:v>
                </c:pt>
                <c:pt idx="56">
                  <c:v>131.54668654530559</c:v>
                </c:pt>
                <c:pt idx="57">
                  <c:v>129.30711793519251</c:v>
                </c:pt>
                <c:pt idx="58">
                  <c:v>127.04796909595552</c:v>
                </c:pt>
                <c:pt idx="59">
                  <c:v>124.76897412456155</c:v>
                </c:pt>
                <c:pt idx="60">
                  <c:v>122.46984472390268</c:v>
                </c:pt>
                <c:pt idx="61">
                  <c:v>120.15026878569552</c:v>
                </c:pt>
                <c:pt idx="62">
                  <c:v>117.80990879538662</c:v>
                </c:pt>
                <c:pt idx="63">
                  <c:v>115.44840003632387</c:v>
                </c:pt>
                <c:pt idx="64">
                  <c:v>113.06534856641427</c:v>
                </c:pt>
                <c:pt idx="65">
                  <c:v>110.66032893566272</c:v>
                </c:pt>
                <c:pt idx="66">
                  <c:v>108.23288160715903</c:v>
                </c:pt>
                <c:pt idx="67">
                  <c:v>105.78251003702599</c:v>
                </c:pt>
                <c:pt idx="68">
                  <c:v>103.30867736023379</c:v>
                </c:pt>
                <c:pt idx="69">
                  <c:v>100.81080261862522</c:v>
                </c:pt>
                <c:pt idx="70">
                  <c:v>98.288256454457255</c:v>
                </c:pt>
                <c:pt idx="71">
                  <c:v>95.740356176552723</c:v>
                </c:pt>
                <c:pt idx="72">
                  <c:v>93.166360085856326</c:v>
                </c:pt>
                <c:pt idx="73">
                  <c:v>90.565460921589974</c:v>
                </c:pt>
                <c:pt idx="74">
                  <c:v>87.936778256645709</c:v>
                </c:pt>
                <c:pt idx="75">
                  <c:v>85.279349629117661</c:v>
                </c:pt>
                <c:pt idx="76">
                  <c:v>82.592120142865554</c:v>
                </c:pt>
                <c:pt idx="77">
                  <c:v>79.873930199445184</c:v>
                </c:pt>
                <c:pt idx="78">
                  <c:v>77.123500930586161</c:v>
                </c:pt>
                <c:pt idx="79">
                  <c:v>74.339416776015867</c:v>
                </c:pt>
                <c:pt idx="80">
                  <c:v>71.520104483305559</c:v>
                </c:pt>
                <c:pt idx="81">
                  <c:v>68.663807576108823</c:v>
                </c:pt>
                <c:pt idx="82">
                  <c:v>65.768555017046168</c:v>
                </c:pt>
                <c:pt idx="83">
                  <c:v>62.832122339357291</c:v>
                </c:pt>
                <c:pt idx="84">
                  <c:v>59.851982871446495</c:v>
                </c:pt>
                <c:pt idx="85">
                  <c:v>56.825245725519324</c:v>
                </c:pt>
                <c:pt idx="86">
                  <c:v>53.748575793536979</c:v>
                </c:pt>
                <c:pt idx="87">
                  <c:v>50.618088800621464</c:v>
                </c:pt>
                <c:pt idx="88">
                  <c:v>47.429211002779226</c:v>
                </c:pt>
                <c:pt idx="89">
                  <c:v>44.176487470000382</c:v>
                </c:pt>
                <c:pt idx="90">
                  <c:v>40.85331334793441</c:v>
                </c:pt>
                <c:pt idx="91">
                  <c:v>37.451545637427969</c:v>
                </c:pt>
                <c:pt idx="92">
                  <c:v>33.960921730456441</c:v>
                </c:pt>
                <c:pt idx="93">
                  <c:v>30.368149137286785</c:v>
                </c:pt>
                <c:pt idx="94">
                  <c:v>26.655399230481905</c:v>
                </c:pt>
                <c:pt idx="95">
                  <c:v>22.797629355182792</c:v>
                </c:pt>
                <c:pt idx="96">
                  <c:v>18.757336883273808</c:v>
                </c:pt>
                <c:pt idx="97">
                  <c:v>14.472739787922041</c:v>
                </c:pt>
                <c:pt idx="98">
                  <c:v>9.8244476523515942</c:v>
                </c:pt>
                <c:pt idx="99">
                  <c:v>4.4871487029809209</c:v>
                </c:pt>
                <c:pt idx="100">
                  <c:v>4.002091396005472</c:v>
                </c:pt>
                <c:pt idx="101">
                  <c:v>3.501719195335439</c:v>
                </c:pt>
                <c:pt idx="102">
                  <c:v>2.982606822440879</c:v>
                </c:pt>
                <c:pt idx="103">
                  <c:v>2.4395810127994353</c:v>
                </c:pt>
                <c:pt idx="104">
                  <c:v>1.8640073127432899</c:v>
                </c:pt>
                <c:pt idx="105">
                  <c:v>1.2388062576442405</c:v>
                </c:pt>
                <c:pt idx="106">
                  <c:v>0.51444760252972621</c:v>
                </c:pt>
                <c:pt idx="107">
                  <c:v>0.47286469806823239</c:v>
                </c:pt>
                <c:pt idx="108">
                  <c:v>0.4303448522724595</c:v>
                </c:pt>
                <c:pt idx="109">
                  <c:v>0.38674507534984365</c:v>
                </c:pt>
                <c:pt idx="110">
                  <c:v>0.34187638102879825</c:v>
                </c:pt>
                <c:pt idx="111">
                  <c:v>0.29547846799682859</c:v>
                </c:pt>
                <c:pt idx="112">
                  <c:v>0.2471721672591134</c:v>
                </c:pt>
                <c:pt idx="113">
                  <c:v>0.19635877480592343</c:v>
                </c:pt>
                <c:pt idx="114">
                  <c:v>0.14196426675987261</c:v>
                </c:pt>
                <c:pt idx="115">
                  <c:v>8.1537386008221968E-2</c:v>
                </c:pt>
              </c:numCache>
            </c:numRef>
          </c:xVal>
          <c:yVal>
            <c:numRef>
              <c:f>'Spaciousness ventilation Fig3c'!$P$7:$P$200</c:f>
              <c:numCache>
                <c:formatCode>General</c:formatCode>
                <c:ptCount val="194"/>
                <c:pt idx="0">
                  <c:v>0.1</c:v>
                </c:pt>
                <c:pt idx="1">
                  <c:v>0.35</c:v>
                </c:pt>
                <c:pt idx="2">
                  <c:v>0.6</c:v>
                </c:pt>
                <c:pt idx="3">
                  <c:v>0.85</c:v>
                </c:pt>
                <c:pt idx="4">
                  <c:v>1.1000000000000001</c:v>
                </c:pt>
                <c:pt idx="5">
                  <c:v>1.35</c:v>
                </c:pt>
                <c:pt idx="6">
                  <c:v>1.6</c:v>
                </c:pt>
                <c:pt idx="7">
                  <c:v>1.85</c:v>
                </c:pt>
                <c:pt idx="8">
                  <c:v>2.1</c:v>
                </c:pt>
                <c:pt idx="9">
                  <c:v>2.35</c:v>
                </c:pt>
                <c:pt idx="10">
                  <c:v>2.6</c:v>
                </c:pt>
                <c:pt idx="11">
                  <c:v>2.85</c:v>
                </c:pt>
                <c:pt idx="12">
                  <c:v>3.1</c:v>
                </c:pt>
                <c:pt idx="13">
                  <c:v>3.35</c:v>
                </c:pt>
                <c:pt idx="14">
                  <c:v>3.6</c:v>
                </c:pt>
                <c:pt idx="15">
                  <c:v>3.85</c:v>
                </c:pt>
                <c:pt idx="16">
                  <c:v>4.0999999999999996</c:v>
                </c:pt>
                <c:pt idx="17">
                  <c:v>4.3499999999999996</c:v>
                </c:pt>
                <c:pt idx="18">
                  <c:v>4.5999999999999996</c:v>
                </c:pt>
                <c:pt idx="19">
                  <c:v>4.8499999999999996</c:v>
                </c:pt>
                <c:pt idx="20">
                  <c:v>5.0999999999999996</c:v>
                </c:pt>
                <c:pt idx="21">
                  <c:v>5.35</c:v>
                </c:pt>
                <c:pt idx="22">
                  <c:v>5.6</c:v>
                </c:pt>
                <c:pt idx="23">
                  <c:v>5.85</c:v>
                </c:pt>
                <c:pt idx="24">
                  <c:v>6.1</c:v>
                </c:pt>
                <c:pt idx="25">
                  <c:v>6.35</c:v>
                </c:pt>
                <c:pt idx="26">
                  <c:v>6.6</c:v>
                </c:pt>
                <c:pt idx="27">
                  <c:v>6.85</c:v>
                </c:pt>
                <c:pt idx="28">
                  <c:v>7.1</c:v>
                </c:pt>
                <c:pt idx="29">
                  <c:v>7.35</c:v>
                </c:pt>
                <c:pt idx="30">
                  <c:v>7.6</c:v>
                </c:pt>
                <c:pt idx="31">
                  <c:v>7.85</c:v>
                </c:pt>
                <c:pt idx="32">
                  <c:v>8.1</c:v>
                </c:pt>
                <c:pt idx="33">
                  <c:v>8.35</c:v>
                </c:pt>
                <c:pt idx="34">
                  <c:v>8.6</c:v>
                </c:pt>
                <c:pt idx="35">
                  <c:v>8.85</c:v>
                </c:pt>
                <c:pt idx="36">
                  <c:v>9.1</c:v>
                </c:pt>
                <c:pt idx="37">
                  <c:v>9.35</c:v>
                </c:pt>
                <c:pt idx="38">
                  <c:v>9.6</c:v>
                </c:pt>
                <c:pt idx="39">
                  <c:v>9.85</c:v>
                </c:pt>
                <c:pt idx="40">
                  <c:v>10.1</c:v>
                </c:pt>
                <c:pt idx="41">
                  <c:v>10.35</c:v>
                </c:pt>
                <c:pt idx="42">
                  <c:v>10.6</c:v>
                </c:pt>
                <c:pt idx="43">
                  <c:v>10.85</c:v>
                </c:pt>
                <c:pt idx="44">
                  <c:v>11.1</c:v>
                </c:pt>
                <c:pt idx="45">
                  <c:v>11.35</c:v>
                </c:pt>
                <c:pt idx="46">
                  <c:v>11.6</c:v>
                </c:pt>
                <c:pt idx="47">
                  <c:v>11.85</c:v>
                </c:pt>
                <c:pt idx="48">
                  <c:v>12.1</c:v>
                </c:pt>
                <c:pt idx="49">
                  <c:v>12.35</c:v>
                </c:pt>
                <c:pt idx="50">
                  <c:v>12.6</c:v>
                </c:pt>
                <c:pt idx="51">
                  <c:v>12.85</c:v>
                </c:pt>
                <c:pt idx="52">
                  <c:v>13.1</c:v>
                </c:pt>
                <c:pt idx="53">
                  <c:v>13.35</c:v>
                </c:pt>
                <c:pt idx="54">
                  <c:v>13.6</c:v>
                </c:pt>
                <c:pt idx="55">
                  <c:v>13.85</c:v>
                </c:pt>
                <c:pt idx="56">
                  <c:v>14.1</c:v>
                </c:pt>
                <c:pt idx="57">
                  <c:v>14.35</c:v>
                </c:pt>
                <c:pt idx="58">
                  <c:v>14.6</c:v>
                </c:pt>
                <c:pt idx="59">
                  <c:v>14.85</c:v>
                </c:pt>
                <c:pt idx="60">
                  <c:v>15.1</c:v>
                </c:pt>
                <c:pt idx="61">
                  <c:v>15.35</c:v>
                </c:pt>
                <c:pt idx="62">
                  <c:v>15.6</c:v>
                </c:pt>
                <c:pt idx="63">
                  <c:v>15.85</c:v>
                </c:pt>
                <c:pt idx="64">
                  <c:v>16.100000000000001</c:v>
                </c:pt>
                <c:pt idx="65">
                  <c:v>16.350000000000001</c:v>
                </c:pt>
                <c:pt idx="66">
                  <c:v>16.600000000000001</c:v>
                </c:pt>
                <c:pt idx="67">
                  <c:v>16.850000000000001</c:v>
                </c:pt>
                <c:pt idx="68">
                  <c:v>17.100000000000001</c:v>
                </c:pt>
                <c:pt idx="69">
                  <c:v>17.350000000000001</c:v>
                </c:pt>
                <c:pt idx="70">
                  <c:v>17.600000000000001</c:v>
                </c:pt>
                <c:pt idx="71">
                  <c:v>17.850000000000001</c:v>
                </c:pt>
                <c:pt idx="72">
                  <c:v>18.100000000000001</c:v>
                </c:pt>
                <c:pt idx="73">
                  <c:v>18.350000000000001</c:v>
                </c:pt>
                <c:pt idx="74">
                  <c:v>18.600000000000001</c:v>
                </c:pt>
                <c:pt idx="75">
                  <c:v>18.850000000000001</c:v>
                </c:pt>
                <c:pt idx="76">
                  <c:v>19.100000000000001</c:v>
                </c:pt>
                <c:pt idx="77">
                  <c:v>19.350000000000001</c:v>
                </c:pt>
                <c:pt idx="78">
                  <c:v>19.600000000000001</c:v>
                </c:pt>
                <c:pt idx="79">
                  <c:v>19.850000000000001</c:v>
                </c:pt>
                <c:pt idx="80">
                  <c:v>20.100000000000001</c:v>
                </c:pt>
                <c:pt idx="81">
                  <c:v>20.350000000000001</c:v>
                </c:pt>
                <c:pt idx="82">
                  <c:v>20.6</c:v>
                </c:pt>
                <c:pt idx="83">
                  <c:v>20.85</c:v>
                </c:pt>
                <c:pt idx="84">
                  <c:v>21.1</c:v>
                </c:pt>
                <c:pt idx="85">
                  <c:v>21.35</c:v>
                </c:pt>
                <c:pt idx="86">
                  <c:v>21.6</c:v>
                </c:pt>
                <c:pt idx="87">
                  <c:v>21.85</c:v>
                </c:pt>
                <c:pt idx="88">
                  <c:v>22.1</c:v>
                </c:pt>
                <c:pt idx="89">
                  <c:v>22.35</c:v>
                </c:pt>
                <c:pt idx="90">
                  <c:v>22.6</c:v>
                </c:pt>
                <c:pt idx="91">
                  <c:v>22.85</c:v>
                </c:pt>
                <c:pt idx="92">
                  <c:v>23.1</c:v>
                </c:pt>
                <c:pt idx="93">
                  <c:v>23.35</c:v>
                </c:pt>
                <c:pt idx="94">
                  <c:v>23.6</c:v>
                </c:pt>
                <c:pt idx="95">
                  <c:v>23.85</c:v>
                </c:pt>
                <c:pt idx="96">
                  <c:v>24.1</c:v>
                </c:pt>
                <c:pt idx="97">
                  <c:v>24.35</c:v>
                </c:pt>
                <c:pt idx="98">
                  <c:v>24.6</c:v>
                </c:pt>
                <c:pt idx="99">
                  <c:v>24.85</c:v>
                </c:pt>
                <c:pt idx="100">
                  <c:v>24.87</c:v>
                </c:pt>
                <c:pt idx="101">
                  <c:v>24.89</c:v>
                </c:pt>
                <c:pt idx="102">
                  <c:v>24.91</c:v>
                </c:pt>
                <c:pt idx="103">
                  <c:v>24.93</c:v>
                </c:pt>
                <c:pt idx="104">
                  <c:v>24.95</c:v>
                </c:pt>
                <c:pt idx="105">
                  <c:v>24.97</c:v>
                </c:pt>
                <c:pt idx="106">
                  <c:v>24.99</c:v>
                </c:pt>
                <c:pt idx="107">
                  <c:v>24.991</c:v>
                </c:pt>
                <c:pt idx="108">
                  <c:v>24.992000000000001</c:v>
                </c:pt>
                <c:pt idx="109">
                  <c:v>24.993000000000002</c:v>
                </c:pt>
                <c:pt idx="110">
                  <c:v>24.994000000000003</c:v>
                </c:pt>
                <c:pt idx="111">
                  <c:v>24.995000000000005</c:v>
                </c:pt>
                <c:pt idx="112">
                  <c:v>24.996000000000006</c:v>
                </c:pt>
                <c:pt idx="113">
                  <c:v>24.997000000000007</c:v>
                </c:pt>
                <c:pt idx="114">
                  <c:v>24.998000000000008</c:v>
                </c:pt>
                <c:pt idx="115">
                  <c:v>24.999000000000009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2F-4CA9-AAEB-27219BB35CF8}"/>
            </c:ext>
          </c:extLst>
        </c:ser>
        <c:ser>
          <c:idx val="3"/>
          <c:order val="4"/>
          <c:tx>
            <c:v>Δt = 8 h</c:v>
          </c:tx>
          <c:spPr>
            <a:ln w="635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Fig3c'!$U$7:$U$200</c:f>
              <c:numCache>
                <c:formatCode>General</c:formatCode>
                <c:ptCount val="194"/>
                <c:pt idx="0">
                  <c:v>575.74239056577119</c:v>
                </c:pt>
                <c:pt idx="1">
                  <c:v>573.57977944485413</c:v>
                </c:pt>
                <c:pt idx="2">
                  <c:v>570.83385481992468</c:v>
                </c:pt>
                <c:pt idx="3">
                  <c:v>567.74210684669436</c:v>
                </c:pt>
                <c:pt idx="4">
                  <c:v>564.39052110608498</c:v>
                </c:pt>
                <c:pt idx="5">
                  <c:v>560.82613584780006</c:v>
                </c:pt>
                <c:pt idx="6">
                  <c:v>557.07911507811536</c:v>
                </c:pt>
                <c:pt idx="7">
                  <c:v>553.17060596485169</c:v>
                </c:pt>
                <c:pt idx="8">
                  <c:v>549.11631388499643</c:v>
                </c:pt>
                <c:pt idx="9">
                  <c:v>544.92838305014197</c:v>
                </c:pt>
                <c:pt idx="10">
                  <c:v>540.61648744882166</c:v>
                </c:pt>
                <c:pt idx="11">
                  <c:v>536.18851024867433</c:v>
                </c:pt>
                <c:pt idx="12">
                  <c:v>531.6509904075117</c:v>
                </c:pt>
                <c:pt idx="13">
                  <c:v>527.0094290377649</c:v>
                </c:pt>
                <c:pt idx="14">
                  <c:v>522.26850693375854</c:v>
                </c:pt>
                <c:pt idx="15">
                  <c:v>517.43224347481873</c:v>
                </c:pt>
                <c:pt idx="16">
                  <c:v>512.50411549898195</c:v>
                </c:pt>
                <c:pt idx="17">
                  <c:v>507.487148041588</c:v>
                </c:pt>
                <c:pt idx="18">
                  <c:v>502.38398480011796</c:v>
                </c:pt>
                <c:pt idx="19">
                  <c:v>497.19694366936278</c:v>
                </c:pt>
                <c:pt idx="20">
                  <c:v>491.92806106951343</c:v>
                </c:pt>
                <c:pt idx="21">
                  <c:v>486.57912771628094</c:v>
                </c:pt>
                <c:pt idx="22">
                  <c:v>481.15171775398534</c:v>
                </c:pt>
                <c:pt idx="23">
                  <c:v>475.64721266791037</c:v>
                </c:pt>
                <c:pt idx="24">
                  <c:v>470.0668210355816</c:v>
                </c:pt>
                <c:pt idx="25">
                  <c:v>464.41159492018397</c:v>
                </c:pt>
                <c:pt idx="26">
                  <c:v>458.68244352189737</c:v>
                </c:pt>
                <c:pt idx="27">
                  <c:v>452.8801445638955</c:v>
                </c:pt>
                <c:pt idx="28">
                  <c:v>447.00535378517776</c:v>
                </c:pt>
                <c:pt idx="29">
                  <c:v>441.05861283264852</c:v>
                </c:pt>
                <c:pt idx="30">
                  <c:v>435.04035578326938</c:v>
                </c:pt>
                <c:pt idx="31">
                  <c:v>428.95091447888746</c:v>
                </c:pt>
                <c:pt idx="32">
                  <c:v>422.79052281806872</c:v>
                </c:pt>
                <c:pt idx="33">
                  <c:v>416.55932011845493</c:v>
                </c:pt>
                <c:pt idx="34">
                  <c:v>410.2573536379083</c:v>
                </c:pt>
                <c:pt idx="35">
                  <c:v>403.88458032167267</c:v>
                </c:pt>
                <c:pt idx="36">
                  <c:v>397.44086782482293</c:v>
                </c:pt>
                <c:pt idx="37">
                  <c:v>390.92599484360187</c:v>
                </c:pt>
                <c:pt idx="38">
                  <c:v>384.33965077514529</c:v>
                </c:pt>
                <c:pt idx="39">
                  <c:v>377.68143471200466</c:v>
                </c:pt>
                <c:pt idx="40">
                  <c:v>370.95085376531244</c:v>
                </c:pt>
                <c:pt idx="41">
                  <c:v>364.14732069792137</c:v>
                </c:pt>
                <c:pt idx="42">
                  <c:v>357.27015083596984</c:v>
                </c:pt>
                <c:pt idx="43">
                  <c:v>350.31855821360176</c:v>
                </c:pt>
                <c:pt idx="44">
                  <c:v>343.29165089055584</c:v>
                </c:pt>
                <c:pt idx="45">
                  <c:v>336.18842536542832</c:v>
                </c:pt>
                <c:pt idx="46">
                  <c:v>329.00775998803198</c:v>
                </c:pt>
                <c:pt idx="47">
                  <c:v>321.74840725156236</c:v>
                </c:pt>
                <c:pt idx="48">
                  <c:v>314.40898481833921</c:v>
                </c:pt>
                <c:pt idx="49">
                  <c:v>306.98796510044053</c:v>
                </c:pt>
                <c:pt idx="50">
                  <c:v>299.48366317705654</c:v>
                </c:pt>
                <c:pt idx="51">
                  <c:v>291.89422278180456</c:v>
                </c:pt>
                <c:pt idx="52">
                  <c:v>284.21760003289586</c:v>
                </c:pt>
                <c:pt idx="53">
                  <c:v>276.45154450338828</c:v>
                </c:pt>
                <c:pt idx="54">
                  <c:v>268.59357713303194</c:v>
                </c:pt>
                <c:pt idx="55">
                  <c:v>260.64096436094269</c:v>
                </c:pt>
                <c:pt idx="56">
                  <c:v>252.59068770070954</c:v>
                </c:pt>
                <c:pt idx="57">
                  <c:v>244.43940777419536</c:v>
                </c:pt>
                <c:pt idx="58">
                  <c:v>236.18342155002833</c:v>
                </c:pt>
                <c:pt idx="59">
                  <c:v>227.81861117290202</c:v>
                </c:pt>
                <c:pt idx="60">
                  <c:v>219.34038228483749</c:v>
                </c:pt>
                <c:pt idx="61">
                  <c:v>210.74358907720071</c:v>
                </c:pt>
                <c:pt idx="62">
                  <c:v>202.02244239461768</c:v>
                </c:pt>
                <c:pt idx="63">
                  <c:v>193.17039592030559</c:v>
                </c:pt>
                <c:pt idx="64">
                  <c:v>184.18000362258914</c:v>
                </c:pt>
                <c:pt idx="65">
                  <c:v>175.04273894182677</c:v>
                </c:pt>
                <c:pt idx="66">
                  <c:v>165.74876216907271</c:v>
                </c:pt>
                <c:pt idx="67">
                  <c:v>156.28661631402431</c:v>
                </c:pt>
                <c:pt idx="68">
                  <c:v>146.64282209946413</c:v>
                </c:pt>
                <c:pt idx="69">
                  <c:v>136.80132707770838</c:v>
                </c:pt>
                <c:pt idx="70">
                  <c:v>126.74273761933763</c:v>
                </c:pt>
                <c:pt idx="71">
                  <c:v>116.44321662109057</c:v>
                </c:pt>
                <c:pt idx="72">
                  <c:v>105.87284545909181</c:v>
                </c:pt>
                <c:pt idx="73">
                  <c:v>94.99308442436066</c:v>
                </c:pt>
                <c:pt idx="74">
                  <c:v>83.752621778646741</c:v>
                </c:pt>
                <c:pt idx="75">
                  <c:v>72.08011204151822</c:v>
                </c:pt>
                <c:pt idx="76">
                  <c:v>59.870262747175317</c:v>
                </c:pt>
                <c:pt idx="77">
                  <c:v>46.953502740822735</c:v>
                </c:pt>
                <c:pt idx="78">
                  <c:v>33.015083650949762</c:v>
                </c:pt>
                <c:pt idx="79">
                  <c:v>30.053871243039872</c:v>
                </c:pt>
                <c:pt idx="80">
                  <c:v>27.015731218421475</c:v>
                </c:pt>
                <c:pt idx="81">
                  <c:v>23.887405620396713</c:v>
                </c:pt>
                <c:pt idx="82">
                  <c:v>20.650639397984072</c:v>
                </c:pt>
                <c:pt idx="83">
                  <c:v>17.27885005279343</c:v>
                </c:pt>
                <c:pt idx="84">
                  <c:v>13.730078415336118</c:v>
                </c:pt>
                <c:pt idx="85">
                  <c:v>9.9290800020408376</c:v>
                </c:pt>
                <c:pt idx="86">
                  <c:v>5.7041881518699196</c:v>
                </c:pt>
                <c:pt idx="87">
                  <c:v>5.2432277586373059</c:v>
                </c:pt>
                <c:pt idx="88">
                  <c:v>4.7718587206230945</c:v>
                </c:pt>
                <c:pt idx="89">
                  <c:v>4.2884948181240059</c:v>
                </c:pt>
                <c:pt idx="90">
                  <c:v>3.7910396470620915</c:v>
                </c:pt>
                <c:pt idx="91">
                  <c:v>3.2766058040182777</c:v>
                </c:pt>
                <c:pt idx="92">
                  <c:v>2.7409874735934712</c:v>
                </c:pt>
                <c:pt idx="93">
                  <c:v>2.1775439277423412</c:v>
                </c:pt>
                <c:pt idx="94">
                  <c:v>1.5743626540750029</c:v>
                </c:pt>
                <c:pt idx="95">
                  <c:v>0.90425650688437142</c:v>
                </c:pt>
                <c:pt idx="96">
                  <c:v>0.83116402208305473</c:v>
                </c:pt>
                <c:pt idx="97">
                  <c:v>0.75642487807411984</c:v>
                </c:pt>
                <c:pt idx="98">
                  <c:v>0.67978774690598209</c:v>
                </c:pt>
                <c:pt idx="99">
                  <c:v>0.60092045353978285</c:v>
                </c:pt>
                <c:pt idx="100">
                  <c:v>0.51936547376475206</c:v>
                </c:pt>
                <c:pt idx="101">
                  <c:v>0.43445635151296064</c:v>
                </c:pt>
                <c:pt idx="102">
                  <c:v>0.34514075696121138</c:v>
                </c:pt>
                <c:pt idx="103">
                  <c:v>0.24953089586187832</c:v>
                </c:pt>
                <c:pt idx="104">
                  <c:v>0.14331822310468159</c:v>
                </c:pt>
              </c:numCache>
            </c:numRef>
          </c:xVal>
          <c:yVal>
            <c:numRef>
              <c:f>'Spaciousness ventilation Fig3c'!$S$7:$S$200</c:f>
              <c:numCache>
                <c:formatCode>General</c:formatCode>
                <c:ptCount val="194"/>
                <c:pt idx="0">
                  <c:v>0.1</c:v>
                </c:pt>
                <c:pt idx="1">
                  <c:v>0.6</c:v>
                </c:pt>
                <c:pt idx="2">
                  <c:v>1.1000000000000001</c:v>
                </c:pt>
                <c:pt idx="3">
                  <c:v>1.6</c:v>
                </c:pt>
                <c:pt idx="4">
                  <c:v>2.1</c:v>
                </c:pt>
                <c:pt idx="5">
                  <c:v>2.6</c:v>
                </c:pt>
                <c:pt idx="6">
                  <c:v>3.1</c:v>
                </c:pt>
                <c:pt idx="7">
                  <c:v>3.6</c:v>
                </c:pt>
                <c:pt idx="8">
                  <c:v>4.0999999999999996</c:v>
                </c:pt>
                <c:pt idx="9">
                  <c:v>4.5999999999999996</c:v>
                </c:pt>
                <c:pt idx="10">
                  <c:v>5.0999999999999996</c:v>
                </c:pt>
                <c:pt idx="11">
                  <c:v>5.6</c:v>
                </c:pt>
                <c:pt idx="12">
                  <c:v>6.1</c:v>
                </c:pt>
                <c:pt idx="13">
                  <c:v>6.6</c:v>
                </c:pt>
                <c:pt idx="14">
                  <c:v>7.1</c:v>
                </c:pt>
                <c:pt idx="15">
                  <c:v>7.6</c:v>
                </c:pt>
                <c:pt idx="16">
                  <c:v>8.1</c:v>
                </c:pt>
                <c:pt idx="17">
                  <c:v>8.6</c:v>
                </c:pt>
                <c:pt idx="18">
                  <c:v>9.1</c:v>
                </c:pt>
                <c:pt idx="19">
                  <c:v>9.6</c:v>
                </c:pt>
                <c:pt idx="20">
                  <c:v>10.1</c:v>
                </c:pt>
                <c:pt idx="21">
                  <c:v>10.6</c:v>
                </c:pt>
                <c:pt idx="22">
                  <c:v>11.1</c:v>
                </c:pt>
                <c:pt idx="23">
                  <c:v>11.6</c:v>
                </c:pt>
                <c:pt idx="24">
                  <c:v>12.1</c:v>
                </c:pt>
                <c:pt idx="25">
                  <c:v>12.6</c:v>
                </c:pt>
                <c:pt idx="26">
                  <c:v>13.1</c:v>
                </c:pt>
                <c:pt idx="27">
                  <c:v>13.6</c:v>
                </c:pt>
                <c:pt idx="28">
                  <c:v>14.1</c:v>
                </c:pt>
                <c:pt idx="29">
                  <c:v>14.6</c:v>
                </c:pt>
                <c:pt idx="30">
                  <c:v>15.1</c:v>
                </c:pt>
                <c:pt idx="31">
                  <c:v>15.6</c:v>
                </c:pt>
                <c:pt idx="32">
                  <c:v>16.100000000000001</c:v>
                </c:pt>
                <c:pt idx="33">
                  <c:v>16.600000000000001</c:v>
                </c:pt>
                <c:pt idx="34">
                  <c:v>17.100000000000001</c:v>
                </c:pt>
                <c:pt idx="35">
                  <c:v>17.600000000000001</c:v>
                </c:pt>
                <c:pt idx="36">
                  <c:v>18.100000000000001</c:v>
                </c:pt>
                <c:pt idx="37">
                  <c:v>18.600000000000001</c:v>
                </c:pt>
                <c:pt idx="38">
                  <c:v>19.100000000000001</c:v>
                </c:pt>
                <c:pt idx="39">
                  <c:v>19.600000000000001</c:v>
                </c:pt>
                <c:pt idx="40">
                  <c:v>20.100000000000001</c:v>
                </c:pt>
                <c:pt idx="41">
                  <c:v>20.6</c:v>
                </c:pt>
                <c:pt idx="42">
                  <c:v>21.1</c:v>
                </c:pt>
                <c:pt idx="43">
                  <c:v>21.6</c:v>
                </c:pt>
                <c:pt idx="44">
                  <c:v>22.1</c:v>
                </c:pt>
                <c:pt idx="45">
                  <c:v>22.6</c:v>
                </c:pt>
                <c:pt idx="46">
                  <c:v>23.1</c:v>
                </c:pt>
                <c:pt idx="47">
                  <c:v>23.6</c:v>
                </c:pt>
                <c:pt idx="48">
                  <c:v>24.1</c:v>
                </c:pt>
                <c:pt idx="49">
                  <c:v>24.6</c:v>
                </c:pt>
                <c:pt idx="50">
                  <c:v>25.1</c:v>
                </c:pt>
                <c:pt idx="51">
                  <c:v>25.6</c:v>
                </c:pt>
                <c:pt idx="52">
                  <c:v>26.1</c:v>
                </c:pt>
                <c:pt idx="53">
                  <c:v>26.6</c:v>
                </c:pt>
                <c:pt idx="54">
                  <c:v>27.1</c:v>
                </c:pt>
                <c:pt idx="55">
                  <c:v>27.6</c:v>
                </c:pt>
                <c:pt idx="56">
                  <c:v>28.1</c:v>
                </c:pt>
                <c:pt idx="57">
                  <c:v>28.6</c:v>
                </c:pt>
                <c:pt idx="58">
                  <c:v>29.1</c:v>
                </c:pt>
                <c:pt idx="59">
                  <c:v>29.6</c:v>
                </c:pt>
                <c:pt idx="60">
                  <c:v>30.1</c:v>
                </c:pt>
                <c:pt idx="61">
                  <c:v>30.6</c:v>
                </c:pt>
                <c:pt idx="62">
                  <c:v>31.1</c:v>
                </c:pt>
                <c:pt idx="63">
                  <c:v>31.6</c:v>
                </c:pt>
                <c:pt idx="64">
                  <c:v>32.1</c:v>
                </c:pt>
                <c:pt idx="65">
                  <c:v>32.6</c:v>
                </c:pt>
                <c:pt idx="66">
                  <c:v>33.1</c:v>
                </c:pt>
                <c:pt idx="67">
                  <c:v>33.6</c:v>
                </c:pt>
                <c:pt idx="68">
                  <c:v>34.1</c:v>
                </c:pt>
                <c:pt idx="69">
                  <c:v>34.6</c:v>
                </c:pt>
                <c:pt idx="70">
                  <c:v>35.1</c:v>
                </c:pt>
                <c:pt idx="71">
                  <c:v>35.6</c:v>
                </c:pt>
                <c:pt idx="72">
                  <c:v>36.1</c:v>
                </c:pt>
                <c:pt idx="73">
                  <c:v>36.6</c:v>
                </c:pt>
                <c:pt idx="74">
                  <c:v>37.1</c:v>
                </c:pt>
                <c:pt idx="75">
                  <c:v>37.6</c:v>
                </c:pt>
                <c:pt idx="76">
                  <c:v>38.1</c:v>
                </c:pt>
                <c:pt idx="77">
                  <c:v>38.6</c:v>
                </c:pt>
                <c:pt idx="78">
                  <c:v>39.1</c:v>
                </c:pt>
                <c:pt idx="79">
                  <c:v>39.200000000000003</c:v>
                </c:pt>
                <c:pt idx="80">
                  <c:v>39.300000000000004</c:v>
                </c:pt>
                <c:pt idx="81">
                  <c:v>39.400000000000006</c:v>
                </c:pt>
                <c:pt idx="82">
                  <c:v>39.500000000000007</c:v>
                </c:pt>
                <c:pt idx="83">
                  <c:v>39.600000000000009</c:v>
                </c:pt>
                <c:pt idx="84">
                  <c:v>39.70000000000001</c:v>
                </c:pt>
                <c:pt idx="85">
                  <c:v>39.800000000000011</c:v>
                </c:pt>
                <c:pt idx="86">
                  <c:v>39.900000000000013</c:v>
                </c:pt>
                <c:pt idx="87">
                  <c:v>39.909999999999997</c:v>
                </c:pt>
                <c:pt idx="88">
                  <c:v>39.919999999999995</c:v>
                </c:pt>
                <c:pt idx="89">
                  <c:v>39.929999999999993</c:v>
                </c:pt>
                <c:pt idx="90">
                  <c:v>39.939999999999991</c:v>
                </c:pt>
                <c:pt idx="91">
                  <c:v>39.949999999999989</c:v>
                </c:pt>
                <c:pt idx="92">
                  <c:v>39.959999999999987</c:v>
                </c:pt>
                <c:pt idx="93">
                  <c:v>39.969999999999985</c:v>
                </c:pt>
                <c:pt idx="94">
                  <c:v>39.979999999999983</c:v>
                </c:pt>
                <c:pt idx="95">
                  <c:v>39.989999999999981</c:v>
                </c:pt>
                <c:pt idx="96">
                  <c:v>39.990999999999978</c:v>
                </c:pt>
                <c:pt idx="97">
                  <c:v>39.991999999999976</c:v>
                </c:pt>
                <c:pt idx="98">
                  <c:v>39.992999999999974</c:v>
                </c:pt>
                <c:pt idx="99">
                  <c:v>39.993999999999971</c:v>
                </c:pt>
                <c:pt idx="100">
                  <c:v>39.994999999999969</c:v>
                </c:pt>
                <c:pt idx="101">
                  <c:v>39.995999999999967</c:v>
                </c:pt>
                <c:pt idx="102">
                  <c:v>39.996999999999964</c:v>
                </c:pt>
                <c:pt idx="103">
                  <c:v>39.997999999999962</c:v>
                </c:pt>
                <c:pt idx="104">
                  <c:v>39.99899999999996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22F-4CA9-AAEB-27219BB35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053503"/>
        <c:axId val="906830879"/>
        <c:extLst/>
      </c:scatterChart>
      <c:valAx>
        <c:axId val="906053503"/>
        <c:scaling>
          <c:logBase val="10"/>
          <c:orientation val="minMax"/>
          <c:max val="20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400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Spaciousness </a:t>
                </a:r>
                <a:r>
                  <a:rPr lang="en-US" sz="4000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(m</a:t>
                </a:r>
                <a:r>
                  <a:rPr lang="en-US" sz="4000" baseline="3000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3</a:t>
                </a:r>
                <a:r>
                  <a:rPr lang="en-US" sz="4000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/p</a:t>
                </a:r>
                <a:r>
                  <a:rPr lang="en-US" altLang="zh-CN" sz="4000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erson</a:t>
                </a:r>
                <a:r>
                  <a:rPr lang="en-US" sz="4000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)</a:t>
                </a:r>
                <a:endParaRPr lang="en-GB" sz="4000">
                  <a:solidFill>
                    <a:schemeClr val="tx1"/>
                  </a:solidFill>
                  <a:latin typeface="+mn-lt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Times New Roman" panose="02020603050405020304" pitchFamily="18" charset="0"/>
                </a:defRPr>
              </a:pPr>
              <a:endParaRPr lang="en-GB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508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6830879"/>
        <c:crossesAt val="0.1"/>
        <c:crossBetween val="midCat"/>
      </c:valAx>
      <c:valAx>
        <c:axId val="906830879"/>
        <c:scaling>
          <c:logBase val="10"/>
          <c:orientation val="minMax"/>
          <c:max val="1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HK" sz="4000" b="0" i="0" u="none" strike="noStrike" baseline="0">
                    <a:solidFill>
                      <a:schemeClr val="tx1"/>
                    </a:solidFill>
                    <a:effectLst/>
                    <a:latin typeface="+mn-lt"/>
                  </a:rPr>
                  <a:t>Clean airflow equivalent (L/s.p)</a:t>
                </a:r>
                <a:endParaRPr lang="en-GB" sz="4000">
                  <a:solidFill>
                    <a:schemeClr val="tx1"/>
                  </a:solidFill>
                  <a:latin typeface="+mn-lt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Times New Roman" panose="02020603050405020304" pitchFamily="18" charset="0"/>
                </a:defRPr>
              </a:pPr>
              <a:endParaRPr lang="en-GB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508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6053503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552016</xdr:colOff>
      <xdr:row>8</xdr:row>
      <xdr:rowOff>14135</xdr:rowOff>
    </xdr:from>
    <xdr:to>
      <xdr:col>4</xdr:col>
      <xdr:colOff>112222</xdr:colOff>
      <xdr:row>14</xdr:row>
      <xdr:rowOff>194673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5C64A63-1DCC-4031-A98F-5FF63E7DE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016" y="1224370"/>
          <a:ext cx="3190912" cy="13907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444507</xdr:colOff>
      <xdr:row>18</xdr:row>
      <xdr:rowOff>92725</xdr:rowOff>
    </xdr:from>
    <xdr:to>
      <xdr:col>4</xdr:col>
      <xdr:colOff>160628</xdr:colOff>
      <xdr:row>24</xdr:row>
      <xdr:rowOff>181626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4915EF7-1BCB-42FC-A0B2-346964445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7" y="3320019"/>
          <a:ext cx="3346827" cy="1299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161864</xdr:colOff>
      <xdr:row>4</xdr:row>
      <xdr:rowOff>6936</xdr:rowOff>
    </xdr:from>
    <xdr:to>
      <xdr:col>43</xdr:col>
      <xdr:colOff>562772</xdr:colOff>
      <xdr:row>48</xdr:row>
      <xdr:rowOff>170222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A04233D-91DB-4DF8-AAC3-85311402C4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776432</xdr:colOff>
      <xdr:row>53</xdr:row>
      <xdr:rowOff>30307</xdr:rowOff>
    </xdr:from>
    <xdr:to>
      <xdr:col>43</xdr:col>
      <xdr:colOff>43846</xdr:colOff>
      <xdr:row>97</xdr:row>
      <xdr:rowOff>30307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F5C2B50-913F-44C3-9564-311174A61B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0.65625</cdr:x>
      <cdr:y>0</cdr:y>
    </cdr:from>
    <cdr:to>
      <cdr:x>1</cdr:x>
      <cdr:y>0.09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2" name="TextBox 1">
              <a:extLst xmlns:a="http://schemas.openxmlformats.org/drawingml/2006/main">
                <a:ext uri="{FF2B5EF4-FFF2-40B4-BE49-F238E27FC236}">
                  <a16:creationId xmlns:a16="http://schemas.microsoft.com/office/drawing/2014/main" id="{CC7D3201-3FD8-C4CB-4334-0BD396E8B9B5}"/>
                </a:ext>
              </a:extLst>
            </cdr:cNvPr>
            <cdr:cNvSpPr txBox="1"/>
          </cdr:nvSpPr>
          <cdr:spPr>
            <a:xfrm xmlns:a="http://schemas.openxmlformats.org/drawingml/2006/main">
              <a:off x="7680960" y="0"/>
              <a:ext cx="4023360" cy="8229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none" rtlCol="0"/>
            <a:lstStyle xmlns:a="http://schemas.openxmlformats.org/drawingml/2006/main"/>
            <a:p xmlns:a="http://schemas.openxmlformats.org/drawingml/2006/main">
              <a:pPr>
                <a:lnSpc>
                  <a:spcPct val="90000"/>
                </a:lnSpc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HK" sz="5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HK" sz="5400" b="0" i="1">
                            <a:latin typeface="Cambria Math" panose="02040503050406030204" pitchFamily="18" charset="0"/>
                          </a:rPr>
                          <m:t>𝑖𝐹</m:t>
                        </m:r>
                      </m:e>
                      <m:sub>
                        <m:r>
                          <a:rPr lang="en-HK" sz="5400" b="0" i="1"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en-HK" sz="5400" b="0" i="1">
                        <a:latin typeface="Cambria Math" panose="02040503050406030204" pitchFamily="18" charset="0"/>
                      </a:rPr>
                      <m:t>=0.0</m:t>
                    </m:r>
                    <m:r>
                      <a:rPr lang="en-US" sz="5400" b="0" i="1">
                        <a:latin typeface="Cambria Math" panose="02040503050406030204" pitchFamily="18" charset="0"/>
                      </a:rPr>
                      <m:t>2</m:t>
                    </m:r>
                    <m:r>
                      <a:rPr lang="en-HK" sz="5400" b="0" i="1">
                        <a:latin typeface="Cambria Math" panose="02040503050406030204" pitchFamily="18" charset="0"/>
                      </a:rPr>
                      <m:t> </m:t>
                    </m:r>
                    <m:r>
                      <m:rPr>
                        <m:sty m:val="p"/>
                      </m:rPr>
                      <a:rPr lang="en-HK" sz="5400" b="0" i="0">
                        <a:latin typeface="Cambria Math" panose="02040503050406030204" pitchFamily="18" charset="0"/>
                      </a:rPr>
                      <m:t>h</m:t>
                    </m:r>
                  </m:oMath>
                </m:oMathPara>
              </a14:m>
              <a:endParaRPr lang="en-HK" sz="5400" i="0"/>
            </a:p>
          </cdr:txBody>
        </cdr:sp>
      </mc:Choice>
      <mc:Fallback xmlns="">
        <cdr:sp macro="" textlink="">
          <cdr:nvSpPr>
            <cdr:cNvPr id="2" name="TextBox 1">
              <a:extLst xmlns:a="http://schemas.openxmlformats.org/drawingml/2006/main">
                <a:ext uri="{FF2B5EF4-FFF2-40B4-BE49-F238E27FC236}">
                  <a16:creationId xmlns:a16="http://schemas.microsoft.com/office/drawing/2014/main" id="{CC7D3201-3FD8-C4CB-4334-0BD396E8B9B5}"/>
                </a:ext>
              </a:extLst>
            </cdr:cNvPr>
            <cdr:cNvSpPr txBox="1"/>
          </cdr:nvSpPr>
          <cdr:spPr>
            <a:xfrm xmlns:a="http://schemas.openxmlformats.org/drawingml/2006/main">
              <a:off x="7680960" y="0"/>
              <a:ext cx="4023360" cy="8229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none" rtlCol="0"/>
            <a:lstStyle xmlns:a="http://schemas.openxmlformats.org/drawingml/2006/main"/>
            <a:p xmlns:a="http://schemas.openxmlformats.org/drawingml/2006/main">
              <a:pPr>
                <a:lnSpc>
                  <a:spcPct val="90000"/>
                </a:lnSpc>
              </a:pPr>
              <a:r>
                <a:rPr lang="en-HK" sz="5400" b="0" i="0">
                  <a:latin typeface="Cambria Math" panose="02040503050406030204" pitchFamily="18" charset="0"/>
                </a:rPr>
                <a:t>〖𝑖𝐹〗_𝑡=0.0</a:t>
              </a:r>
              <a:r>
                <a:rPr lang="en-US" sz="5400" b="0" i="0">
                  <a:latin typeface="Cambria Math" panose="02040503050406030204" pitchFamily="18" charset="0"/>
                </a:rPr>
                <a:t>2</a:t>
              </a:r>
              <a:r>
                <a:rPr lang="en-HK" sz="5400" b="0" i="0">
                  <a:latin typeface="Cambria Math" panose="02040503050406030204" pitchFamily="18" charset="0"/>
                </a:rPr>
                <a:t> h</a:t>
              </a:r>
              <a:endParaRPr lang="en-HK" sz="5400" i="0"/>
            </a:p>
          </cdr:txBody>
        </cdr:sp>
      </mc:Fallback>
    </mc:AlternateContent>
  </cdr:relSizeAnchor>
  <cdr:relSizeAnchor xmlns:cdr="http://schemas.openxmlformats.org/drawingml/2006/chartDrawing">
    <cdr:from>
      <cdr:x>0.50349</cdr:x>
      <cdr:y>0.55866</cdr:y>
    </cdr:from>
    <cdr:to>
      <cdr:x>0.91862</cdr:x>
      <cdr:y>0.84357</cdr:y>
    </cdr:to>
    <cdr:sp macro="" textlink="">
      <cdr:nvSpPr>
        <cdr:cNvPr id="7" name="Rectangle 6">
          <a:extLst xmlns:a="http://schemas.openxmlformats.org/drawingml/2006/main">
            <a:ext uri="{FF2B5EF4-FFF2-40B4-BE49-F238E27FC236}">
              <a16:creationId xmlns:a16="http://schemas.microsoft.com/office/drawing/2014/main" id="{C329E4D0-B05B-40E2-3806-9DB0A3896967}"/>
            </a:ext>
          </a:extLst>
        </cdr:cNvPr>
        <cdr:cNvSpPr/>
      </cdr:nvSpPr>
      <cdr:spPr>
        <a:xfrm xmlns:a="http://schemas.openxmlformats.org/drawingml/2006/main">
          <a:off x="5848476" y="4773914"/>
          <a:ext cx="4822098" cy="2434658"/>
        </a:xfrm>
        <a:prstGeom xmlns:a="http://schemas.openxmlformats.org/drawingml/2006/main" prst="rect">
          <a:avLst/>
        </a:prstGeom>
        <a:solidFill xmlns:a="http://schemas.openxmlformats.org/drawingml/2006/main">
          <a:srgbClr val="DD3D2D">
            <a:alpha val="18824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0.16804</cdr:x>
      <cdr:y>0.55866</cdr:y>
    </cdr:from>
    <cdr:to>
      <cdr:x>0.39744</cdr:x>
      <cdr:y>0.84357</cdr:y>
    </cdr:to>
    <cdr:sp macro="" textlink="">
      <cdr:nvSpPr>
        <cdr:cNvPr id="8" name="Rectangle 7">
          <a:extLst xmlns:a="http://schemas.openxmlformats.org/drawingml/2006/main">
            <a:ext uri="{FF2B5EF4-FFF2-40B4-BE49-F238E27FC236}">
              <a16:creationId xmlns:a16="http://schemas.microsoft.com/office/drawing/2014/main" id="{9D89C453-7856-AC7F-B6C9-2368BC786DF1}"/>
            </a:ext>
          </a:extLst>
        </cdr:cNvPr>
        <cdr:cNvSpPr/>
      </cdr:nvSpPr>
      <cdr:spPr>
        <a:xfrm xmlns:a="http://schemas.openxmlformats.org/drawingml/2006/main">
          <a:off x="1951910" y="4773914"/>
          <a:ext cx="2664671" cy="2434658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50196"/>
          </a:srgbClr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0.16804</cdr:x>
      <cdr:y>0.02791</cdr:y>
    </cdr:from>
    <cdr:to>
      <cdr:x>0.39744</cdr:x>
      <cdr:y>0.43387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54B0CA5B-2DF7-CD09-CC8C-2001414BD5F9}"/>
            </a:ext>
          </a:extLst>
        </cdr:cNvPr>
        <cdr:cNvSpPr/>
      </cdr:nvSpPr>
      <cdr:spPr>
        <a:xfrm xmlns:a="http://schemas.openxmlformats.org/drawingml/2006/main">
          <a:off x="1951910" y="238499"/>
          <a:ext cx="2664671" cy="3469044"/>
        </a:xfrm>
        <a:prstGeom xmlns:a="http://schemas.openxmlformats.org/drawingml/2006/main" prst="rect">
          <a:avLst/>
        </a:prstGeom>
        <a:solidFill xmlns:a="http://schemas.openxmlformats.org/drawingml/2006/main">
          <a:srgbClr val="DD3D2D">
            <a:alpha val="18824"/>
          </a:srgbClr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0.42444</cdr:x>
      <cdr:y>0.64399</cdr:y>
    </cdr:from>
    <cdr:to>
      <cdr:x>0.81071</cdr:x>
      <cdr:y>0.73288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A55C0EDE-CD3F-6A4C-846D-6D46DAD84B86}"/>
            </a:ext>
          </a:extLst>
        </cdr:cNvPr>
        <cdr:cNvSpPr txBox="1"/>
      </cdr:nvSpPr>
      <cdr:spPr>
        <a:xfrm xmlns:a="http://schemas.openxmlformats.org/drawingml/2006/main">
          <a:off x="5698398" y="6001434"/>
          <a:ext cx="5185980" cy="828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HK" sz="4800">
              <a:solidFill>
                <a:srgbClr val="00B050"/>
              </a:solidFill>
            </a:rPr>
            <a:t>Poorly-ventilated</a:t>
          </a:r>
        </a:p>
      </cdr:txBody>
    </cdr:sp>
  </cdr:relSizeAnchor>
  <cdr:relSizeAnchor xmlns:cdr="http://schemas.openxmlformats.org/drawingml/2006/chartDrawing">
    <cdr:from>
      <cdr:x>0.24169</cdr:x>
      <cdr:y>0.01833</cdr:y>
    </cdr:from>
    <cdr:to>
      <cdr:x>0.32379</cdr:x>
      <cdr:y>0.44407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48DFBF10-8C3C-F582-29BB-B46F5F39C5F9}"/>
            </a:ext>
          </a:extLst>
        </cdr:cNvPr>
        <cdr:cNvSpPr txBox="1"/>
      </cdr:nvSpPr>
      <cdr:spPr>
        <a:xfrm xmlns:a="http://schemas.openxmlformats.org/drawingml/2006/main" rot="16200000">
          <a:off x="1465211" y="1498839"/>
          <a:ext cx="3638069" cy="953664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4800">
              <a:solidFill>
                <a:srgbClr val="00B050"/>
              </a:solidFill>
            </a:rPr>
            <a:t>Overcrowded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0.65625</cdr:x>
      <cdr:y>0</cdr:y>
    </cdr:from>
    <cdr:to>
      <cdr:x>1</cdr:x>
      <cdr:y>0.09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2" name="TextBox 1">
              <a:extLst xmlns:a="http://schemas.openxmlformats.org/drawingml/2006/main">
                <a:ext uri="{FF2B5EF4-FFF2-40B4-BE49-F238E27FC236}">
                  <a16:creationId xmlns:a16="http://schemas.microsoft.com/office/drawing/2014/main" id="{CC7D3201-3FD8-C4CB-4334-0BD396E8B9B5}"/>
                </a:ext>
              </a:extLst>
            </cdr:cNvPr>
            <cdr:cNvSpPr txBox="1"/>
          </cdr:nvSpPr>
          <cdr:spPr>
            <a:xfrm xmlns:a="http://schemas.openxmlformats.org/drawingml/2006/main">
              <a:off x="7680960" y="0"/>
              <a:ext cx="4023360" cy="8229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none" rtlCol="0"/>
            <a:lstStyle xmlns:a="http://schemas.openxmlformats.org/drawingml/2006/main"/>
            <a:p xmlns:a="http://schemas.openxmlformats.org/drawingml/2006/main">
              <a:pPr>
                <a:lnSpc>
                  <a:spcPct val="90000"/>
                </a:lnSpc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HK" sz="5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HK" sz="5400" b="0" i="1">
                            <a:latin typeface="Cambria Math" panose="02040503050406030204" pitchFamily="18" charset="0"/>
                          </a:rPr>
                          <m:t>𝑖𝐹</m:t>
                        </m:r>
                      </m:e>
                      <m:sub>
                        <m:r>
                          <a:rPr lang="en-HK" sz="5400" b="0" i="1"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en-HK" sz="5400" b="0" i="1">
                        <a:latin typeface="Cambria Math" panose="02040503050406030204" pitchFamily="18" charset="0"/>
                      </a:rPr>
                      <m:t>=0.0</m:t>
                    </m:r>
                    <m:r>
                      <a:rPr lang="en-US" sz="5400" b="0" i="1">
                        <a:latin typeface="Cambria Math" panose="02040503050406030204" pitchFamily="18" charset="0"/>
                      </a:rPr>
                      <m:t>2</m:t>
                    </m:r>
                    <m:r>
                      <a:rPr lang="en-HK" sz="5400" b="0" i="1">
                        <a:latin typeface="Cambria Math" panose="02040503050406030204" pitchFamily="18" charset="0"/>
                      </a:rPr>
                      <m:t> </m:t>
                    </m:r>
                    <m:r>
                      <m:rPr>
                        <m:sty m:val="p"/>
                      </m:rPr>
                      <a:rPr lang="en-HK" sz="5400" b="0" i="0">
                        <a:latin typeface="Cambria Math" panose="02040503050406030204" pitchFamily="18" charset="0"/>
                      </a:rPr>
                      <m:t>h</m:t>
                    </m:r>
                  </m:oMath>
                </m:oMathPara>
              </a14:m>
              <a:endParaRPr lang="en-HK" sz="5400" i="0"/>
            </a:p>
          </cdr:txBody>
        </cdr:sp>
      </mc:Choice>
      <mc:Fallback xmlns="">
        <cdr:sp macro="" textlink="">
          <cdr:nvSpPr>
            <cdr:cNvPr id="2" name="TextBox 1">
              <a:extLst xmlns:a="http://schemas.openxmlformats.org/drawingml/2006/main">
                <a:ext uri="{FF2B5EF4-FFF2-40B4-BE49-F238E27FC236}">
                  <a16:creationId xmlns:a16="http://schemas.microsoft.com/office/drawing/2014/main" id="{CC7D3201-3FD8-C4CB-4334-0BD396E8B9B5}"/>
                </a:ext>
              </a:extLst>
            </cdr:cNvPr>
            <cdr:cNvSpPr txBox="1"/>
          </cdr:nvSpPr>
          <cdr:spPr>
            <a:xfrm xmlns:a="http://schemas.openxmlformats.org/drawingml/2006/main">
              <a:off x="7680960" y="0"/>
              <a:ext cx="4023360" cy="8229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none" rtlCol="0"/>
            <a:lstStyle xmlns:a="http://schemas.openxmlformats.org/drawingml/2006/main"/>
            <a:p xmlns:a="http://schemas.openxmlformats.org/drawingml/2006/main">
              <a:pPr>
                <a:lnSpc>
                  <a:spcPct val="90000"/>
                </a:lnSpc>
              </a:pPr>
              <a:r>
                <a:rPr lang="en-HK" sz="5400" b="0" i="0">
                  <a:latin typeface="Cambria Math" panose="02040503050406030204" pitchFamily="18" charset="0"/>
                </a:rPr>
                <a:t>〖𝑖𝐹〗_𝑡=0.0</a:t>
              </a:r>
              <a:r>
                <a:rPr lang="en-US" sz="5400" b="0" i="0">
                  <a:latin typeface="Cambria Math" panose="02040503050406030204" pitchFamily="18" charset="0"/>
                </a:rPr>
                <a:t>2</a:t>
              </a:r>
              <a:r>
                <a:rPr lang="en-HK" sz="5400" b="0" i="0">
                  <a:latin typeface="Cambria Math" panose="02040503050406030204" pitchFamily="18" charset="0"/>
                </a:rPr>
                <a:t> h</a:t>
              </a:r>
              <a:endParaRPr lang="en-HK" sz="5400" i="0"/>
            </a:p>
          </cdr:txBody>
        </cdr:sp>
      </mc:Fallback>
    </mc:AlternateContent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1F836-4B1B-4A18-A73C-0001163416F1}">
  <dimension ref="A1:V1071"/>
  <sheetViews>
    <sheetView tabSelected="1" topLeftCell="S41" zoomScale="70" zoomScaleNormal="70" workbookViewId="0">
      <selection activeCell="J13" sqref="J13"/>
    </sheetView>
  </sheetViews>
  <sheetFormatPr defaultColWidth="12.42578125" defaultRowHeight="15.75"/>
  <cols>
    <col min="1" max="6" width="13.42578125" style="1" customWidth="1"/>
    <col min="7" max="7" width="35.7109375" style="1" customWidth="1"/>
    <col min="8" max="9" width="18.85546875" style="1" customWidth="1"/>
    <col min="10" max="10" width="28.85546875" style="1" customWidth="1"/>
    <col min="11" max="12" width="18.85546875" style="1" customWidth="1"/>
    <col min="13" max="13" width="28.85546875" style="1" customWidth="1"/>
    <col min="14" max="15" width="18.85546875" style="1" customWidth="1"/>
    <col min="16" max="16" width="28.85546875" style="1" customWidth="1"/>
    <col min="17" max="18" width="18.85546875" style="1" customWidth="1"/>
    <col min="19" max="19" width="28.85546875" style="1" customWidth="1"/>
    <col min="20" max="21" width="18.85546875" style="1" customWidth="1"/>
    <col min="22" max="35" width="14.140625" style="1" customWidth="1"/>
    <col min="36" max="16384" width="12.42578125" style="1"/>
  </cols>
  <sheetData>
    <row r="1" spans="7:22" ht="32.1" customHeight="1">
      <c r="G1" s="26" t="s">
        <v>8</v>
      </c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7:22">
      <c r="G2" s="19" t="s">
        <v>2</v>
      </c>
      <c r="H2" s="22">
        <v>0.02</v>
      </c>
      <c r="I2" s="23"/>
      <c r="J2" s="22">
        <v>0.02</v>
      </c>
      <c r="K2" s="22"/>
      <c r="L2" s="23"/>
      <c r="M2" s="22">
        <v>0.02</v>
      </c>
      <c r="N2" s="22"/>
      <c r="O2" s="23"/>
      <c r="P2" s="22">
        <v>0.02</v>
      </c>
      <c r="Q2" s="22"/>
      <c r="R2" s="23"/>
      <c r="S2" s="22">
        <v>0.02</v>
      </c>
      <c r="T2" s="22"/>
      <c r="U2" s="23"/>
    </row>
    <row r="3" spans="7:22">
      <c r="G3" s="20" t="s">
        <v>5</v>
      </c>
      <c r="H3" s="24">
        <v>0.1</v>
      </c>
      <c r="I3" s="25"/>
      <c r="J3" s="24">
        <v>0.1</v>
      </c>
      <c r="K3" s="24"/>
      <c r="L3" s="25"/>
      <c r="M3" s="24">
        <v>0.1</v>
      </c>
      <c r="N3" s="24"/>
      <c r="O3" s="25"/>
      <c r="P3" s="24">
        <v>0.1</v>
      </c>
      <c r="Q3" s="24"/>
      <c r="R3" s="25"/>
      <c r="S3" s="24">
        <v>0.1</v>
      </c>
      <c r="T3" s="24"/>
      <c r="U3" s="25"/>
    </row>
    <row r="4" spans="7:22">
      <c r="G4" s="20" t="s">
        <v>3</v>
      </c>
      <c r="H4" s="27">
        <v>0.5</v>
      </c>
      <c r="I4" s="28"/>
      <c r="J4" s="29">
        <v>1</v>
      </c>
      <c r="K4" s="29"/>
      <c r="L4" s="30"/>
      <c r="M4" s="29">
        <v>2</v>
      </c>
      <c r="N4" s="29"/>
      <c r="O4" s="30"/>
      <c r="P4" s="29">
        <v>5</v>
      </c>
      <c r="Q4" s="29"/>
      <c r="R4" s="30"/>
      <c r="S4" s="29">
        <v>8</v>
      </c>
      <c r="T4" s="29"/>
      <c r="U4" s="30"/>
    </row>
    <row r="5" spans="7:22">
      <c r="G5" s="20" t="s">
        <v>4</v>
      </c>
      <c r="H5" s="31">
        <f>H3*H4/H2</f>
        <v>2.5</v>
      </c>
      <c r="I5" s="32"/>
      <c r="J5" s="31">
        <f>J3*J4/J2</f>
        <v>5</v>
      </c>
      <c r="K5" s="31"/>
      <c r="L5" s="32"/>
      <c r="M5" s="31">
        <f>M3*M4/M2</f>
        <v>10</v>
      </c>
      <c r="N5" s="31"/>
      <c r="O5" s="32"/>
      <c r="P5" s="31">
        <f>P3*P4/P2</f>
        <v>25</v>
      </c>
      <c r="Q5" s="31"/>
      <c r="R5" s="32"/>
      <c r="S5" s="31">
        <f>S3*S4/S2</f>
        <v>40</v>
      </c>
      <c r="T5" s="31"/>
      <c r="U5" s="32"/>
      <c r="V5" s="3"/>
    </row>
    <row r="6" spans="7:22" ht="20.25" thickBot="1">
      <c r="G6" s="21" t="s">
        <v>6</v>
      </c>
      <c r="H6" s="16" t="s">
        <v>1</v>
      </c>
      <c r="I6" s="18" t="s">
        <v>7</v>
      </c>
      <c r="J6" s="17" t="s">
        <v>6</v>
      </c>
      <c r="K6" s="16" t="s">
        <v>1</v>
      </c>
      <c r="L6" s="18" t="s">
        <v>7</v>
      </c>
      <c r="M6" s="17" t="s">
        <v>6</v>
      </c>
      <c r="N6" s="14" t="s">
        <v>1</v>
      </c>
      <c r="O6" s="15" t="s">
        <v>0</v>
      </c>
      <c r="P6" s="17" t="s">
        <v>6</v>
      </c>
      <c r="Q6" s="14" t="s">
        <v>1</v>
      </c>
      <c r="R6" s="18" t="s">
        <v>7</v>
      </c>
      <c r="S6" s="17" t="s">
        <v>6</v>
      </c>
      <c r="T6" s="16" t="s">
        <v>1</v>
      </c>
      <c r="U6" s="18" t="s">
        <v>7</v>
      </c>
      <c r="V6" s="3"/>
    </row>
    <row r="7" spans="7:22">
      <c r="G7" s="8">
        <v>0.1</v>
      </c>
      <c r="H7" s="3">
        <f>($H$5^1.25-G7^1.25)^(1/1.25)</f>
        <v>2.4641584498554443</v>
      </c>
      <c r="I7" s="7">
        <f>H7*0.5*3.6*$H$4</f>
        <v>2.2177426048698998</v>
      </c>
      <c r="J7" s="11">
        <v>0.1</v>
      </c>
      <c r="K7" s="3">
        <f t="shared" ref="K7:K38" si="0">($J$5^1.25-J7^1.25)^(1/1.25)</f>
        <v>4.9698924794811603</v>
      </c>
      <c r="L7" s="5">
        <f>K7*0.5*3.6*$J$4</f>
        <v>8.9458064630660896</v>
      </c>
      <c r="M7" s="11">
        <v>0.1</v>
      </c>
      <c r="N7" s="3">
        <f t="shared" ref="N7:N38" si="1">($M$5^1.25-M7^1.25)^(1/1.25)</f>
        <v>9.9746937685817301</v>
      </c>
      <c r="O7" s="5">
        <f>N7*0.5*3.6*$M$4</f>
        <v>35.908897566894233</v>
      </c>
      <c r="P7" s="12">
        <v>0.1</v>
      </c>
      <c r="Q7" s="3">
        <f t="shared" ref="Q7:Q38" si="2">($P$5^1.25-P7^1.25)^(1/1.25)</f>
        <v>24.979879040452566</v>
      </c>
      <c r="R7" s="5">
        <f>Q7*0.5*3.6*$P$4</f>
        <v>224.8189113640731</v>
      </c>
      <c r="S7" s="11">
        <v>0.1</v>
      </c>
      <c r="T7" s="3">
        <f t="shared" ref="T7:T38" si="3">($S$5^1.25-S7^1.25)^(1/1.25)</f>
        <v>39.982110455956331</v>
      </c>
      <c r="U7" s="5">
        <f>T7*0.5*3.6*$S$4</f>
        <v>575.74239056577119</v>
      </c>
      <c r="V7" s="3"/>
    </row>
    <row r="8" spans="7:22">
      <c r="G8" s="9">
        <f>G7+0.05</f>
        <v>0.15000000000000002</v>
      </c>
      <c r="H8" s="3">
        <f>($H$5^1.25-G8^1.25)^(1/1.25)</f>
        <v>2.4404307229434989</v>
      </c>
      <c r="I8" s="5">
        <f t="shared" ref="I8:I55" si="4">H8*0.5*3.6*$H$4</f>
        <v>2.1963876506491493</v>
      </c>
      <c r="J8" s="12">
        <f>J7+0.05</f>
        <v>0.15000000000000002</v>
      </c>
      <c r="K8" s="3">
        <f t="shared" si="0"/>
        <v>4.949995835207476</v>
      </c>
      <c r="L8" s="5">
        <f t="shared" ref="L8:L71" si="5">K8*0.5*3.6*$J$4</f>
        <v>8.9099925033734575</v>
      </c>
      <c r="M8" s="12">
        <f>M7+0.1</f>
        <v>0.2</v>
      </c>
      <c r="N8" s="3">
        <f t="shared" si="1"/>
        <v>9.9397849589623259</v>
      </c>
      <c r="O8" s="5">
        <f t="shared" ref="O8:O71" si="6">N8*0.5*3.6*$M$4</f>
        <v>35.783225852264373</v>
      </c>
      <c r="P8" s="12">
        <f>P7+0.25</f>
        <v>0.35</v>
      </c>
      <c r="Q8" s="3">
        <f t="shared" si="2"/>
        <v>24.90363939076115</v>
      </c>
      <c r="R8" s="5">
        <f t="shared" ref="R8:R71" si="7">Q8*0.5*3.6*$P$4</f>
        <v>224.13275451685035</v>
      </c>
      <c r="S8" s="12">
        <f>S7+0.5</f>
        <v>0.6</v>
      </c>
      <c r="T8" s="3">
        <f t="shared" si="3"/>
        <v>39.831929128114872</v>
      </c>
      <c r="U8" s="5">
        <f t="shared" ref="U8:U71" si="8">T8*0.5*3.6*$S$4</f>
        <v>573.57977944485413</v>
      </c>
      <c r="V8" s="3"/>
    </row>
    <row r="9" spans="7:22">
      <c r="G9" s="9">
        <f t="shared" ref="G9:G55" si="9">G8+0.05</f>
        <v>0.2</v>
      </c>
      <c r="H9" s="3">
        <f t="shared" ref="H9:H55" si="10">($H$5^1.25-G9^1.25)^(1/1.25)</f>
        <v>2.414538917378906</v>
      </c>
      <c r="I9" s="5">
        <f t="shared" si="4"/>
        <v>2.1730850256410155</v>
      </c>
      <c r="J9" s="12">
        <f t="shared" ref="J9:J72" si="11">J8+0.05</f>
        <v>0.2</v>
      </c>
      <c r="K9" s="3">
        <f t="shared" si="0"/>
        <v>4.9283168997108877</v>
      </c>
      <c r="L9" s="5">
        <f t="shared" si="5"/>
        <v>8.8709704194795975</v>
      </c>
      <c r="M9" s="12">
        <f t="shared" ref="M9:M72" si="12">M8+0.1</f>
        <v>0.30000000000000004</v>
      </c>
      <c r="N9" s="3">
        <f t="shared" si="1"/>
        <v>9.8999916704149573</v>
      </c>
      <c r="O9" s="5">
        <f t="shared" si="6"/>
        <v>35.639970013493844</v>
      </c>
      <c r="P9" s="12">
        <f t="shared" ref="P9:P72" si="13">P8+0.25</f>
        <v>0.6</v>
      </c>
      <c r="Q9" s="3">
        <f t="shared" si="2"/>
        <v>24.81089384661605</v>
      </c>
      <c r="R9" s="5">
        <f t="shared" si="7"/>
        <v>223.29804461954444</v>
      </c>
      <c r="S9" s="12">
        <f t="shared" ref="S9:S72" si="14">S8+0.5</f>
        <v>1.1000000000000001</v>
      </c>
      <c r="T9" s="3">
        <f t="shared" si="3"/>
        <v>39.641239918050324</v>
      </c>
      <c r="U9" s="5">
        <f t="shared" si="8"/>
        <v>570.83385481992468</v>
      </c>
      <c r="V9" s="3"/>
    </row>
    <row r="10" spans="7:22">
      <c r="G10" s="9">
        <f t="shared" si="9"/>
        <v>0.25</v>
      </c>
      <c r="H10" s="3">
        <f t="shared" si="10"/>
        <v>2.3868845967085086</v>
      </c>
      <c r="I10" s="5">
        <f t="shared" si="4"/>
        <v>2.1481961370376577</v>
      </c>
      <c r="J10" s="12">
        <f t="shared" si="11"/>
        <v>0.25</v>
      </c>
      <c r="K10" s="3">
        <f t="shared" si="0"/>
        <v>4.9052000896362689</v>
      </c>
      <c r="L10" s="5">
        <f t="shared" si="5"/>
        <v>8.829360161345285</v>
      </c>
      <c r="M10" s="12">
        <f t="shared" si="12"/>
        <v>0.4</v>
      </c>
      <c r="N10" s="3">
        <f t="shared" si="1"/>
        <v>9.8566337994217808</v>
      </c>
      <c r="O10" s="5">
        <f t="shared" si="6"/>
        <v>35.483881677918411</v>
      </c>
      <c r="P10" s="12">
        <f t="shared" si="13"/>
        <v>0.85</v>
      </c>
      <c r="Q10" s="3">
        <f t="shared" si="2"/>
        <v>24.707574008699236</v>
      </c>
      <c r="R10" s="5">
        <f t="shared" si="7"/>
        <v>222.36816607829311</v>
      </c>
      <c r="S10" s="12">
        <f t="shared" si="14"/>
        <v>1.6</v>
      </c>
      <c r="T10" s="3">
        <f t="shared" si="3"/>
        <v>39.426535197687109</v>
      </c>
      <c r="U10" s="5">
        <f t="shared" si="8"/>
        <v>567.74210684669436</v>
      </c>
      <c r="V10" s="3"/>
    </row>
    <row r="11" spans="7:22">
      <c r="G11" s="9">
        <f t="shared" si="9"/>
        <v>0.3</v>
      </c>
      <c r="H11" s="3">
        <f t="shared" si="10"/>
        <v>2.3577171207901584</v>
      </c>
      <c r="I11" s="5">
        <f t="shared" si="4"/>
        <v>2.1219454087111425</v>
      </c>
      <c r="J11" s="12">
        <f t="shared" si="11"/>
        <v>0.3</v>
      </c>
      <c r="K11" s="3">
        <f t="shared" si="0"/>
        <v>4.8808614458869979</v>
      </c>
      <c r="L11" s="5">
        <f t="shared" si="5"/>
        <v>8.7855506025965973</v>
      </c>
      <c r="M11" s="12">
        <f t="shared" si="12"/>
        <v>0.5</v>
      </c>
      <c r="N11" s="3">
        <f t="shared" si="1"/>
        <v>9.8104001792725413</v>
      </c>
      <c r="O11" s="5">
        <f t="shared" si="6"/>
        <v>35.317440645381147</v>
      </c>
      <c r="P11" s="12">
        <f t="shared" si="13"/>
        <v>1.1000000000000001</v>
      </c>
      <c r="Q11" s="3">
        <f t="shared" si="2"/>
        <v>24.596143324703554</v>
      </c>
      <c r="R11" s="5">
        <f t="shared" si="7"/>
        <v>221.36528992233198</v>
      </c>
      <c r="S11" s="12">
        <f t="shared" si="14"/>
        <v>2.1</v>
      </c>
      <c r="T11" s="3">
        <f t="shared" si="3"/>
        <v>39.193786187922569</v>
      </c>
      <c r="U11" s="5">
        <f t="shared" si="8"/>
        <v>564.39052110608498</v>
      </c>
      <c r="V11" s="3"/>
    </row>
    <row r="12" spans="7:22">
      <c r="G12" s="9">
        <f t="shared" si="9"/>
        <v>0.35</v>
      </c>
      <c r="H12" s="3">
        <f t="shared" si="10"/>
        <v>2.3272070757320926</v>
      </c>
      <c r="I12" s="5">
        <f t="shared" si="4"/>
        <v>2.0944863681588832</v>
      </c>
      <c r="J12" s="12">
        <f t="shared" si="11"/>
        <v>0.35</v>
      </c>
      <c r="K12" s="3">
        <f t="shared" si="0"/>
        <v>4.8554505845108311</v>
      </c>
      <c r="L12" s="5">
        <f t="shared" si="5"/>
        <v>8.7398110521194958</v>
      </c>
      <c r="M12" s="12">
        <f t="shared" si="12"/>
        <v>0.6</v>
      </c>
      <c r="N12" s="3">
        <f t="shared" si="1"/>
        <v>9.7617228917740011</v>
      </c>
      <c r="O12" s="5">
        <f t="shared" si="6"/>
        <v>35.142202410386403</v>
      </c>
      <c r="P12" s="12">
        <f t="shared" si="13"/>
        <v>1.35</v>
      </c>
      <c r="Q12" s="3">
        <f t="shared" si="2"/>
        <v>24.478008833444616</v>
      </c>
      <c r="R12" s="5">
        <f t="shared" si="7"/>
        <v>220.30207950100157</v>
      </c>
      <c r="S12" s="12">
        <f t="shared" si="14"/>
        <v>2.6</v>
      </c>
      <c r="T12" s="3">
        <f t="shared" si="3"/>
        <v>38.946259433875007</v>
      </c>
      <c r="U12" s="5">
        <f t="shared" si="8"/>
        <v>560.82613584780006</v>
      </c>
      <c r="V12" s="3"/>
    </row>
    <row r="13" spans="7:22">
      <c r="G13" s="9">
        <f t="shared" si="9"/>
        <v>0.39999999999999997</v>
      </c>
      <c r="H13" s="3">
        <f t="shared" si="10"/>
        <v>2.2954783971095374</v>
      </c>
      <c r="I13" s="5">
        <f t="shared" si="4"/>
        <v>2.0659305573985836</v>
      </c>
      <c r="J13" s="12">
        <f t="shared" si="11"/>
        <v>0.39999999999999997</v>
      </c>
      <c r="K13" s="3">
        <f t="shared" si="0"/>
        <v>4.829077834757812</v>
      </c>
      <c r="L13" s="5">
        <f t="shared" si="5"/>
        <v>8.6923401025640619</v>
      </c>
      <c r="M13" s="12">
        <f t="shared" si="12"/>
        <v>0.7</v>
      </c>
      <c r="N13" s="3">
        <f t="shared" si="1"/>
        <v>9.7109011690216658</v>
      </c>
      <c r="O13" s="5">
        <f t="shared" si="6"/>
        <v>34.959244208477998</v>
      </c>
      <c r="P13" s="12">
        <f t="shared" si="13"/>
        <v>1.6</v>
      </c>
      <c r="Q13" s="3">
        <f t="shared" si="2"/>
        <v>24.35409448645304</v>
      </c>
      <c r="R13" s="5">
        <f t="shared" si="7"/>
        <v>219.18685037807737</v>
      </c>
      <c r="S13" s="12">
        <f t="shared" si="14"/>
        <v>3.1</v>
      </c>
      <c r="T13" s="3">
        <f t="shared" si="3"/>
        <v>38.686049658202457</v>
      </c>
      <c r="U13" s="5">
        <f t="shared" si="8"/>
        <v>557.07911507811536</v>
      </c>
      <c r="V13" s="3"/>
    </row>
    <row r="14" spans="7:22">
      <c r="G14" s="9">
        <f t="shared" si="9"/>
        <v>0.44999999999999996</v>
      </c>
      <c r="H14" s="3">
        <f t="shared" si="10"/>
        <v>2.2626248399497371</v>
      </c>
      <c r="I14" s="5">
        <f t="shared" si="4"/>
        <v>2.0363623559547634</v>
      </c>
      <c r="J14" s="12">
        <f t="shared" si="11"/>
        <v>0.44999999999999996</v>
      </c>
      <c r="K14" s="3">
        <f t="shared" si="0"/>
        <v>4.8018281767782263</v>
      </c>
      <c r="L14" s="5">
        <f t="shared" si="5"/>
        <v>8.6432907182008076</v>
      </c>
      <c r="M14" s="12">
        <f t="shared" si="12"/>
        <v>0.79999999999999993</v>
      </c>
      <c r="N14" s="3">
        <f t="shared" si="1"/>
        <v>9.6581556695156259</v>
      </c>
      <c r="O14" s="5">
        <f t="shared" si="6"/>
        <v>34.769360410256255</v>
      </c>
      <c r="P14" s="12">
        <f t="shared" si="13"/>
        <v>1.85</v>
      </c>
      <c r="Q14" s="3">
        <f t="shared" si="2"/>
        <v>24.225058444616749</v>
      </c>
      <c r="R14" s="5">
        <f t="shared" si="7"/>
        <v>218.02552600155076</v>
      </c>
      <c r="S14" s="12">
        <f t="shared" si="14"/>
        <v>3.6</v>
      </c>
      <c r="T14" s="3">
        <f t="shared" si="3"/>
        <v>38.41462541422581</v>
      </c>
      <c r="U14" s="5">
        <f t="shared" si="8"/>
        <v>553.17060596485169</v>
      </c>
      <c r="V14" s="3"/>
    </row>
    <row r="15" spans="7:22">
      <c r="G15" s="9">
        <f t="shared" si="9"/>
        <v>0.49999999999999994</v>
      </c>
      <c r="H15" s="3">
        <f t="shared" si="10"/>
        <v>2.2287193540199457</v>
      </c>
      <c r="I15" s="5">
        <f t="shared" si="4"/>
        <v>2.0058474186179511</v>
      </c>
      <c r="J15" s="12">
        <f t="shared" si="11"/>
        <v>0.49999999999999994</v>
      </c>
      <c r="K15" s="3">
        <f t="shared" si="0"/>
        <v>4.7737691934170172</v>
      </c>
      <c r="L15" s="5">
        <f t="shared" si="5"/>
        <v>8.5927845481506306</v>
      </c>
      <c r="M15" s="12">
        <f t="shared" si="12"/>
        <v>0.89999999999999991</v>
      </c>
      <c r="N15" s="3">
        <f t="shared" si="1"/>
        <v>9.6036563535564561</v>
      </c>
      <c r="O15" s="5">
        <f t="shared" si="6"/>
        <v>34.573162872803245</v>
      </c>
      <c r="P15" s="12">
        <f t="shared" si="13"/>
        <v>2.1</v>
      </c>
      <c r="Q15" s="3">
        <f t="shared" si="2"/>
        <v>24.091395445257263</v>
      </c>
      <c r="R15" s="5">
        <f t="shared" si="7"/>
        <v>216.82255900731536</v>
      </c>
      <c r="S15" s="12">
        <f t="shared" si="14"/>
        <v>4.0999999999999996</v>
      </c>
      <c r="T15" s="3">
        <f t="shared" si="3"/>
        <v>38.133077353124747</v>
      </c>
      <c r="U15" s="5">
        <f t="shared" si="8"/>
        <v>549.11631388499643</v>
      </c>
      <c r="V15" s="3"/>
    </row>
    <row r="16" spans="7:22">
      <c r="G16" s="9">
        <f t="shared" si="9"/>
        <v>0.54999999999999993</v>
      </c>
      <c r="H16" s="3">
        <f t="shared" si="10"/>
        <v>2.1938198335978769</v>
      </c>
      <c r="I16" s="5">
        <f t="shared" si="4"/>
        <v>1.9744378502380893</v>
      </c>
      <c r="J16" s="12">
        <f t="shared" si="11"/>
        <v>0.54999999999999993</v>
      </c>
      <c r="K16" s="3">
        <f t="shared" si="0"/>
        <v>4.7449559622256148</v>
      </c>
      <c r="L16" s="5">
        <f t="shared" si="5"/>
        <v>8.5409207320061071</v>
      </c>
      <c r="M16" s="12">
        <f t="shared" si="12"/>
        <v>0.99999999999999989</v>
      </c>
      <c r="N16" s="3">
        <f t="shared" si="1"/>
        <v>9.5475383868340362</v>
      </c>
      <c r="O16" s="5">
        <f t="shared" si="6"/>
        <v>34.37113819260253</v>
      </c>
      <c r="P16" s="12">
        <f t="shared" si="13"/>
        <v>2.35</v>
      </c>
      <c r="Q16" s="3">
        <f t="shared" si="2"/>
        <v>23.953491891145937</v>
      </c>
      <c r="R16" s="5">
        <f t="shared" si="7"/>
        <v>215.58142702031344</v>
      </c>
      <c r="S16" s="12">
        <f t="shared" si="14"/>
        <v>4.5999999999999996</v>
      </c>
      <c r="T16" s="3">
        <f t="shared" si="3"/>
        <v>37.842248822926528</v>
      </c>
      <c r="U16" s="5">
        <f t="shared" si="8"/>
        <v>544.92838305014197</v>
      </c>
      <c r="V16" s="3"/>
    </row>
    <row r="17" spans="7:22">
      <c r="G17" s="9">
        <f t="shared" si="9"/>
        <v>0.6</v>
      </c>
      <c r="H17" s="3">
        <f t="shared" si="10"/>
        <v>2.1579728457871639</v>
      </c>
      <c r="I17" s="5">
        <f t="shared" si="4"/>
        <v>1.9421755612084475</v>
      </c>
      <c r="J17" s="12">
        <f t="shared" si="11"/>
        <v>0.6</v>
      </c>
      <c r="K17" s="3">
        <f t="shared" si="0"/>
        <v>4.715434241580315</v>
      </c>
      <c r="L17" s="5">
        <f t="shared" si="5"/>
        <v>8.487781634844568</v>
      </c>
      <c r="M17" s="12">
        <f t="shared" si="12"/>
        <v>1.0999999999999999</v>
      </c>
      <c r="N17" s="3">
        <f t="shared" si="1"/>
        <v>9.4899119244512367</v>
      </c>
      <c r="O17" s="5">
        <f t="shared" si="6"/>
        <v>34.16368292802445</v>
      </c>
      <c r="P17" s="12">
        <f t="shared" si="13"/>
        <v>2.6</v>
      </c>
      <c r="Q17" s="3">
        <f t="shared" si="2"/>
        <v>23.811658332283507</v>
      </c>
      <c r="R17" s="5">
        <f t="shared" si="7"/>
        <v>214.30492499055157</v>
      </c>
      <c r="S17" s="12">
        <f t="shared" si="14"/>
        <v>5.0999999999999996</v>
      </c>
      <c r="T17" s="3">
        <f t="shared" si="3"/>
        <v>37.542811628390389</v>
      </c>
      <c r="U17" s="5">
        <f t="shared" si="8"/>
        <v>540.61648744882166</v>
      </c>
      <c r="V17" s="3"/>
    </row>
    <row r="18" spans="7:22">
      <c r="G18" s="9">
        <f t="shared" si="9"/>
        <v>0.65</v>
      </c>
      <c r="H18" s="3">
        <f t="shared" si="10"/>
        <v>2.1212161538696104</v>
      </c>
      <c r="I18" s="5">
        <f t="shared" si="4"/>
        <v>1.9090945384826494</v>
      </c>
      <c r="J18" s="12">
        <f t="shared" si="11"/>
        <v>0.65</v>
      </c>
      <c r="K18" s="3">
        <f t="shared" si="0"/>
        <v>4.6852426406376528</v>
      </c>
      <c r="L18" s="5">
        <f t="shared" si="5"/>
        <v>8.4334367531477756</v>
      </c>
      <c r="M18" s="12">
        <f t="shared" si="12"/>
        <v>1.2</v>
      </c>
      <c r="N18" s="3">
        <f t="shared" si="1"/>
        <v>9.4308684831606353</v>
      </c>
      <c r="O18" s="5">
        <f t="shared" si="6"/>
        <v>33.951126539378286</v>
      </c>
      <c r="P18" s="12">
        <f t="shared" si="13"/>
        <v>2.85</v>
      </c>
      <c r="Q18" s="3">
        <f t="shared" si="2"/>
        <v>23.666149946400633</v>
      </c>
      <c r="R18" s="5">
        <f t="shared" si="7"/>
        <v>212.99534951760569</v>
      </c>
      <c r="S18" s="12">
        <f t="shared" si="14"/>
        <v>5.6</v>
      </c>
      <c r="T18" s="3">
        <f t="shared" si="3"/>
        <v>37.235313211713496</v>
      </c>
      <c r="U18" s="5">
        <f t="shared" si="8"/>
        <v>536.18851024867433</v>
      </c>
      <c r="V18" s="3"/>
    </row>
    <row r="19" spans="7:22">
      <c r="G19" s="9">
        <f t="shared" si="9"/>
        <v>0.70000000000000007</v>
      </c>
      <c r="H19" s="3">
        <f t="shared" si="10"/>
        <v>2.0835804830520033</v>
      </c>
      <c r="I19" s="5">
        <f t="shared" si="4"/>
        <v>1.8752224347468029</v>
      </c>
      <c r="J19" s="12">
        <f t="shared" si="11"/>
        <v>0.70000000000000007</v>
      </c>
      <c r="K19" s="3">
        <f t="shared" si="0"/>
        <v>4.6544141514641844</v>
      </c>
      <c r="L19" s="5">
        <f t="shared" si="5"/>
        <v>8.3779454726355329</v>
      </c>
      <c r="M19" s="12">
        <f t="shared" si="12"/>
        <v>1.3</v>
      </c>
      <c r="N19" s="3">
        <f t="shared" si="1"/>
        <v>9.3704852812753092</v>
      </c>
      <c r="O19" s="5">
        <f t="shared" si="6"/>
        <v>33.733747012591117</v>
      </c>
      <c r="P19" s="12">
        <f t="shared" si="13"/>
        <v>3.1</v>
      </c>
      <c r="Q19" s="3">
        <f t="shared" si="2"/>
        <v>23.517180135104816</v>
      </c>
      <c r="R19" s="5">
        <f t="shared" si="7"/>
        <v>211.65462121594334</v>
      </c>
      <c r="S19" s="12">
        <f t="shared" si="14"/>
        <v>6.1</v>
      </c>
      <c r="T19" s="3">
        <f t="shared" si="3"/>
        <v>36.920207667188315</v>
      </c>
      <c r="U19" s="5">
        <f t="shared" si="8"/>
        <v>531.6509904075117</v>
      </c>
      <c r="V19" s="3"/>
    </row>
    <row r="20" spans="7:22">
      <c r="G20" s="9">
        <f t="shared" si="9"/>
        <v>0.75000000000000011</v>
      </c>
      <c r="H20" s="3">
        <f t="shared" si="10"/>
        <v>2.0450907884125833</v>
      </c>
      <c r="I20" s="5">
        <f t="shared" si="4"/>
        <v>1.8405817095713251</v>
      </c>
      <c r="J20" s="12">
        <f t="shared" si="11"/>
        <v>0.75000000000000011</v>
      </c>
      <c r="K20" s="3">
        <f t="shared" si="0"/>
        <v>4.6229772634335689</v>
      </c>
      <c r="L20" s="5">
        <f t="shared" si="5"/>
        <v>8.3213590741804246</v>
      </c>
      <c r="M20" s="12">
        <f t="shared" si="12"/>
        <v>1.4000000000000001</v>
      </c>
      <c r="N20" s="3">
        <f t="shared" si="1"/>
        <v>9.3088283029283723</v>
      </c>
      <c r="O20" s="5">
        <f t="shared" si="6"/>
        <v>33.511781890542139</v>
      </c>
      <c r="P20" s="12">
        <f t="shared" si="13"/>
        <v>3.35</v>
      </c>
      <c r="Q20" s="3">
        <f t="shared" si="2"/>
        <v>23.364929926577243</v>
      </c>
      <c r="R20" s="5">
        <f t="shared" si="7"/>
        <v>210.28436933919519</v>
      </c>
      <c r="S20" s="12">
        <f t="shared" si="14"/>
        <v>6.6</v>
      </c>
      <c r="T20" s="3">
        <f t="shared" si="3"/>
        <v>36.597877016511447</v>
      </c>
      <c r="U20" s="5">
        <f t="shared" si="8"/>
        <v>527.0094290377649</v>
      </c>
      <c r="V20" s="3"/>
    </row>
    <row r="21" spans="7:22">
      <c r="G21" s="9">
        <f t="shared" si="9"/>
        <v>0.80000000000000016</v>
      </c>
      <c r="H21" s="3">
        <f t="shared" si="10"/>
        <v>2.0057671831917898</v>
      </c>
      <c r="I21" s="5">
        <f t="shared" si="4"/>
        <v>1.8051904648726109</v>
      </c>
      <c r="J21" s="12">
        <f t="shared" si="11"/>
        <v>0.80000000000000016</v>
      </c>
      <c r="K21" s="3">
        <f t="shared" si="0"/>
        <v>4.5909567942190739</v>
      </c>
      <c r="L21" s="5">
        <f t="shared" si="5"/>
        <v>8.2637222295943324</v>
      </c>
      <c r="M21" s="12">
        <f t="shared" si="12"/>
        <v>1.5000000000000002</v>
      </c>
      <c r="N21" s="3">
        <f t="shared" si="1"/>
        <v>9.245954526867143</v>
      </c>
      <c r="O21" s="5">
        <f t="shared" si="6"/>
        <v>33.285436296721713</v>
      </c>
      <c r="P21" s="12">
        <f t="shared" si="13"/>
        <v>3.6</v>
      </c>
      <c r="Q21" s="3">
        <f t="shared" si="2"/>
        <v>23.209554698286112</v>
      </c>
      <c r="R21" s="5">
        <f t="shared" si="7"/>
        <v>208.88599228457502</v>
      </c>
      <c r="S21" s="12">
        <f t="shared" si="14"/>
        <v>7.1</v>
      </c>
      <c r="T21" s="3">
        <f t="shared" si="3"/>
        <v>36.268646314844339</v>
      </c>
      <c r="U21" s="5">
        <f t="shared" si="8"/>
        <v>522.26850693375854</v>
      </c>
      <c r="V21" s="3"/>
    </row>
    <row r="22" spans="7:22">
      <c r="G22" s="9">
        <f t="shared" si="9"/>
        <v>0.8500000000000002</v>
      </c>
      <c r="H22" s="3">
        <f t="shared" si="10"/>
        <v>1.9656256274474631</v>
      </c>
      <c r="I22" s="5">
        <f t="shared" si="4"/>
        <v>1.7690630647027168</v>
      </c>
      <c r="J22" s="12">
        <f t="shared" si="11"/>
        <v>0.8500000000000002</v>
      </c>
      <c r="K22" s="3">
        <f t="shared" si="0"/>
        <v>4.5583745227075338</v>
      </c>
      <c r="L22" s="5">
        <f t="shared" si="5"/>
        <v>8.2050741408735615</v>
      </c>
      <c r="M22" s="12">
        <f t="shared" si="12"/>
        <v>1.6000000000000003</v>
      </c>
      <c r="N22" s="3">
        <f t="shared" si="1"/>
        <v>9.1819135884381531</v>
      </c>
      <c r="O22" s="5">
        <f t="shared" si="6"/>
        <v>33.054888918377351</v>
      </c>
      <c r="P22" s="12">
        <f t="shared" si="13"/>
        <v>3.85</v>
      </c>
      <c r="Q22" s="3">
        <f t="shared" si="2"/>
        <v>23.05118911821447</v>
      </c>
      <c r="R22" s="5">
        <f t="shared" si="7"/>
        <v>207.46070206393026</v>
      </c>
      <c r="S22" s="12">
        <f t="shared" si="14"/>
        <v>7.6</v>
      </c>
      <c r="T22" s="3">
        <f t="shared" si="3"/>
        <v>35.932794685751297</v>
      </c>
      <c r="U22" s="5">
        <f t="shared" si="8"/>
        <v>517.43224347481873</v>
      </c>
      <c r="V22" s="3"/>
    </row>
    <row r="23" spans="7:22">
      <c r="G23" s="9">
        <f t="shared" si="9"/>
        <v>0.90000000000000024</v>
      </c>
      <c r="H23" s="3">
        <f t="shared" si="10"/>
        <v>1.9246784423234236</v>
      </c>
      <c r="I23" s="5">
        <f t="shared" si="4"/>
        <v>1.7322105980910811</v>
      </c>
      <c r="J23" s="12">
        <f t="shared" si="11"/>
        <v>0.90000000000000024</v>
      </c>
      <c r="K23" s="3">
        <f t="shared" si="0"/>
        <v>4.5252496798994732</v>
      </c>
      <c r="L23" s="5">
        <f t="shared" si="5"/>
        <v>8.145449423819052</v>
      </c>
      <c r="M23" s="12">
        <f t="shared" si="12"/>
        <v>1.7000000000000004</v>
      </c>
      <c r="N23" s="3">
        <f t="shared" si="1"/>
        <v>9.1167490454150695</v>
      </c>
      <c r="O23" s="5">
        <f t="shared" si="6"/>
        <v>32.820296563494253</v>
      </c>
      <c r="P23" s="12">
        <f t="shared" si="13"/>
        <v>4.0999999999999996</v>
      </c>
      <c r="Q23" s="3">
        <f t="shared" si="2"/>
        <v>22.889950862282092</v>
      </c>
      <c r="R23" s="5">
        <f t="shared" si="7"/>
        <v>206.00955776053883</v>
      </c>
      <c r="S23" s="12">
        <f t="shared" si="14"/>
        <v>8.1</v>
      </c>
      <c r="T23" s="3">
        <f t="shared" si="3"/>
        <v>35.590563576318189</v>
      </c>
      <c r="U23" s="5">
        <f t="shared" si="8"/>
        <v>512.50411549898195</v>
      </c>
      <c r="V23" s="3"/>
    </row>
    <row r="24" spans="7:22">
      <c r="G24" s="9">
        <f t="shared" si="9"/>
        <v>0.95000000000000029</v>
      </c>
      <c r="H24" s="3">
        <f t="shared" si="10"/>
        <v>1.8829346935398181</v>
      </c>
      <c r="I24" s="5">
        <f t="shared" si="4"/>
        <v>1.6946412241858364</v>
      </c>
      <c r="J24" s="12">
        <f t="shared" si="11"/>
        <v>0.95000000000000029</v>
      </c>
      <c r="K24" s="3">
        <f t="shared" si="0"/>
        <v>4.4915993357189086</v>
      </c>
      <c r="L24" s="5">
        <f t="shared" si="5"/>
        <v>8.0848788042940356</v>
      </c>
      <c r="M24" s="12">
        <f t="shared" si="12"/>
        <v>1.8000000000000005</v>
      </c>
      <c r="N24" s="3">
        <f t="shared" si="1"/>
        <v>9.05049935979895</v>
      </c>
      <c r="O24" s="5">
        <f t="shared" si="6"/>
        <v>32.581797695276222</v>
      </c>
      <c r="P24" s="12">
        <f t="shared" si="13"/>
        <v>4.3499999999999996</v>
      </c>
      <c r="Q24" s="3">
        <f t="shared" si="2"/>
        <v>22.725943467262884</v>
      </c>
      <c r="R24" s="5">
        <f t="shared" si="7"/>
        <v>204.53349120536598</v>
      </c>
      <c r="S24" s="12">
        <f t="shared" si="14"/>
        <v>8.6</v>
      </c>
      <c r="T24" s="3">
        <f t="shared" si="3"/>
        <v>35.242163058443609</v>
      </c>
      <c r="U24" s="5">
        <f t="shared" si="8"/>
        <v>507.487148041588</v>
      </c>
      <c r="V24" s="3"/>
    </row>
    <row r="25" spans="7:22">
      <c r="G25" s="9">
        <f t="shared" si="9"/>
        <v>1.0000000000000002</v>
      </c>
      <c r="H25" s="3">
        <f t="shared" si="10"/>
        <v>1.8404004737510105</v>
      </c>
      <c r="I25" s="5">
        <f t="shared" si="4"/>
        <v>1.6563604263759095</v>
      </c>
      <c r="J25" s="12">
        <f t="shared" si="11"/>
        <v>1.0000000000000002</v>
      </c>
      <c r="K25" s="3">
        <f t="shared" si="0"/>
        <v>4.4574387080398914</v>
      </c>
      <c r="L25" s="5">
        <f t="shared" si="5"/>
        <v>8.0233896744718045</v>
      </c>
      <c r="M25" s="12">
        <f t="shared" si="12"/>
        <v>1.9000000000000006</v>
      </c>
      <c r="N25" s="3">
        <f t="shared" si="1"/>
        <v>8.9831986714378225</v>
      </c>
      <c r="O25" s="5">
        <f t="shared" si="6"/>
        <v>32.339515217176164</v>
      </c>
      <c r="P25" s="12">
        <f t="shared" si="13"/>
        <v>4.5999999999999996</v>
      </c>
      <c r="Q25" s="3">
        <f t="shared" si="2"/>
        <v>22.55925855816324</v>
      </c>
      <c r="R25" s="5">
        <f t="shared" si="7"/>
        <v>203.03332702346918</v>
      </c>
      <c r="S25" s="12">
        <f t="shared" si="14"/>
        <v>9.1</v>
      </c>
      <c r="T25" s="3">
        <f t="shared" si="3"/>
        <v>34.887776722230413</v>
      </c>
      <c r="U25" s="5">
        <f t="shared" si="8"/>
        <v>502.38398480011796</v>
      </c>
      <c r="V25" s="3"/>
    </row>
    <row r="26" spans="7:22">
      <c r="G26" s="9">
        <f t="shared" si="9"/>
        <v>1.0500000000000003</v>
      </c>
      <c r="H26" s="3">
        <f t="shared" si="10"/>
        <v>1.7970791040898026</v>
      </c>
      <c r="I26" s="5">
        <f t="shared" si="4"/>
        <v>1.6173711936808224</v>
      </c>
      <c r="J26" s="12">
        <f t="shared" si="11"/>
        <v>1.0500000000000003</v>
      </c>
      <c r="K26" s="3">
        <f t="shared" si="0"/>
        <v>4.4227814125862146</v>
      </c>
      <c r="L26" s="5">
        <f t="shared" si="5"/>
        <v>7.9610065426551868</v>
      </c>
      <c r="M26" s="12">
        <f t="shared" si="12"/>
        <v>2.0000000000000004</v>
      </c>
      <c r="N26" s="3">
        <f t="shared" si="1"/>
        <v>8.9148774160797846</v>
      </c>
      <c r="O26" s="5">
        <f t="shared" si="6"/>
        <v>32.093558697887225</v>
      </c>
      <c r="P26" s="12">
        <f t="shared" si="13"/>
        <v>4.8499999999999996</v>
      </c>
      <c r="Q26" s="3">
        <f t="shared" si="2"/>
        <v>22.389977613409101</v>
      </c>
      <c r="R26" s="5">
        <f t="shared" si="7"/>
        <v>201.50979852068193</v>
      </c>
      <c r="S26" s="12">
        <f t="shared" si="14"/>
        <v>9.6</v>
      </c>
      <c r="T26" s="3">
        <f t="shared" si="3"/>
        <v>34.527565532594636</v>
      </c>
      <c r="U26" s="5">
        <f t="shared" si="8"/>
        <v>497.19694366936278</v>
      </c>
      <c r="V26" s="3"/>
    </row>
    <row r="27" spans="7:22">
      <c r="G27" s="9">
        <f t="shared" si="9"/>
        <v>1.1000000000000003</v>
      </c>
      <c r="H27" s="3">
        <f t="shared" si="10"/>
        <v>1.7529712687572603</v>
      </c>
      <c r="I27" s="5">
        <f t="shared" si="4"/>
        <v>1.5776741418815343</v>
      </c>
      <c r="J27" s="12">
        <f t="shared" si="11"/>
        <v>1.1000000000000003</v>
      </c>
      <c r="K27" s="3">
        <f t="shared" si="0"/>
        <v>4.3876396671957529</v>
      </c>
      <c r="L27" s="5">
        <f t="shared" si="5"/>
        <v>7.8977514009523553</v>
      </c>
      <c r="M27" s="12">
        <f t="shared" si="12"/>
        <v>2.1000000000000005</v>
      </c>
      <c r="N27" s="3">
        <f t="shared" si="1"/>
        <v>8.8455628251724345</v>
      </c>
      <c r="O27" s="5">
        <f t="shared" si="6"/>
        <v>31.844026170620765</v>
      </c>
      <c r="P27" s="12">
        <f t="shared" si="13"/>
        <v>5.0999999999999996</v>
      </c>
      <c r="Q27" s="3">
        <f t="shared" si="2"/>
        <v>22.218173382197875</v>
      </c>
      <c r="R27" s="5">
        <f t="shared" si="7"/>
        <v>199.96356043978091</v>
      </c>
      <c r="S27" s="12">
        <f t="shared" si="14"/>
        <v>10.1</v>
      </c>
      <c r="T27" s="3">
        <f t="shared" si="3"/>
        <v>34.1616709076051</v>
      </c>
      <c r="U27" s="5">
        <f t="shared" si="8"/>
        <v>491.92806106951343</v>
      </c>
      <c r="V27" s="3"/>
    </row>
    <row r="28" spans="7:22">
      <c r="G28" s="9">
        <f t="shared" si="9"/>
        <v>1.1500000000000004</v>
      </c>
      <c r="H28" s="3">
        <f t="shared" si="10"/>
        <v>1.7080750918571517</v>
      </c>
      <c r="I28" s="5">
        <f t="shared" si="4"/>
        <v>1.5372675826714366</v>
      </c>
      <c r="J28" s="12">
        <f t="shared" si="11"/>
        <v>1.1500000000000004</v>
      </c>
      <c r="K28" s="3">
        <f t="shared" si="0"/>
        <v>4.3520244603766436</v>
      </c>
      <c r="L28" s="5">
        <f t="shared" si="5"/>
        <v>7.8336440286779583</v>
      </c>
      <c r="M28" s="12">
        <f t="shared" si="12"/>
        <v>2.2000000000000006</v>
      </c>
      <c r="N28" s="3">
        <f t="shared" si="1"/>
        <v>8.7752793343915112</v>
      </c>
      <c r="O28" s="5">
        <f t="shared" si="6"/>
        <v>31.591005603809442</v>
      </c>
      <c r="P28" s="12">
        <f t="shared" si="13"/>
        <v>5.35</v>
      </c>
      <c r="Q28" s="3">
        <f t="shared" si="2"/>
        <v>22.043911035773448</v>
      </c>
      <c r="R28" s="5">
        <f t="shared" si="7"/>
        <v>198.39519932196106</v>
      </c>
      <c r="S28" s="12">
        <f t="shared" si="14"/>
        <v>10.6</v>
      </c>
      <c r="T28" s="3">
        <f t="shared" si="3"/>
        <v>33.790217202519507</v>
      </c>
      <c r="U28" s="5">
        <f t="shared" si="8"/>
        <v>486.57912771628094</v>
      </c>
      <c r="V28" s="3"/>
    </row>
    <row r="29" spans="7:22">
      <c r="G29" s="9">
        <f t="shared" si="9"/>
        <v>1.2000000000000004</v>
      </c>
      <c r="H29" s="3">
        <f t="shared" si="10"/>
        <v>1.662386162140109</v>
      </c>
      <c r="I29" s="5">
        <f t="shared" si="4"/>
        <v>1.4961475459260982</v>
      </c>
      <c r="J29" s="12">
        <f t="shared" si="11"/>
        <v>1.2000000000000004</v>
      </c>
      <c r="K29" s="3">
        <f t="shared" si="0"/>
        <v>4.3159456915743259</v>
      </c>
      <c r="L29" s="5">
        <f t="shared" si="5"/>
        <v>7.7687022448337872</v>
      </c>
      <c r="M29" s="12">
        <f t="shared" si="12"/>
        <v>2.3000000000000007</v>
      </c>
      <c r="N29" s="3">
        <f t="shared" si="1"/>
        <v>8.7040489207532925</v>
      </c>
      <c r="O29" s="5">
        <f t="shared" si="6"/>
        <v>31.334576114711854</v>
      </c>
      <c r="P29" s="12">
        <f t="shared" si="13"/>
        <v>5.6</v>
      </c>
      <c r="Q29" s="3">
        <f t="shared" si="2"/>
        <v>21.867249112173734</v>
      </c>
      <c r="R29" s="5">
        <f t="shared" si="7"/>
        <v>196.80524200956364</v>
      </c>
      <c r="S29" s="12">
        <f t="shared" si="14"/>
        <v>11.1</v>
      </c>
      <c r="T29" s="3">
        <f t="shared" si="3"/>
        <v>33.413313732915647</v>
      </c>
      <c r="U29" s="5">
        <f t="shared" si="8"/>
        <v>481.15171775398534</v>
      </c>
      <c r="V29" s="3"/>
    </row>
    <row r="30" spans="7:22">
      <c r="G30" s="9">
        <f t="shared" si="9"/>
        <v>1.2500000000000004</v>
      </c>
      <c r="H30" s="3">
        <f t="shared" si="10"/>
        <v>1.6158975084695948</v>
      </c>
      <c r="I30" s="5">
        <f t="shared" si="4"/>
        <v>1.4543077576226353</v>
      </c>
      <c r="J30" s="12">
        <f t="shared" si="11"/>
        <v>1.2500000000000004</v>
      </c>
      <c r="K30" s="3">
        <f t="shared" si="0"/>
        <v>4.2794122887719395</v>
      </c>
      <c r="L30" s="5">
        <f t="shared" si="5"/>
        <v>7.7029421197894914</v>
      </c>
      <c r="M30" s="12">
        <f t="shared" si="12"/>
        <v>2.4000000000000008</v>
      </c>
      <c r="N30" s="3">
        <f t="shared" si="1"/>
        <v>8.6318913831486572</v>
      </c>
      <c r="O30" s="5">
        <f t="shared" si="6"/>
        <v>31.074808979335167</v>
      </c>
      <c r="P30" s="12">
        <f t="shared" si="13"/>
        <v>5.85</v>
      </c>
      <c r="Q30" s="3">
        <f t="shared" si="2"/>
        <v>21.688240298550479</v>
      </c>
      <c r="R30" s="5">
        <f t="shared" si="7"/>
        <v>195.19416268695431</v>
      </c>
      <c r="S30" s="12">
        <f t="shared" si="14"/>
        <v>11.6</v>
      </c>
      <c r="T30" s="3">
        <f t="shared" si="3"/>
        <v>33.031056435271552</v>
      </c>
      <c r="U30" s="5">
        <f t="shared" si="8"/>
        <v>475.64721266791037</v>
      </c>
      <c r="V30" s="3"/>
    </row>
    <row r="31" spans="7:22">
      <c r="G31" s="9">
        <f t="shared" si="9"/>
        <v>1.3000000000000005</v>
      </c>
      <c r="H31" s="3">
        <f>($H$5^1.25-G31^1.25)^(1/1.25)</f>
        <v>1.5685995263337675</v>
      </c>
      <c r="I31" s="5">
        <f t="shared" si="4"/>
        <v>1.4117395737003908</v>
      </c>
      <c r="J31" s="12">
        <f t="shared" si="11"/>
        <v>1.3000000000000005</v>
      </c>
      <c r="K31" s="3">
        <f t="shared" si="0"/>
        <v>4.2424323077392208</v>
      </c>
      <c r="L31" s="5">
        <f t="shared" si="5"/>
        <v>7.6363781539305977</v>
      </c>
      <c r="M31" s="12">
        <f t="shared" si="12"/>
        <v>2.5000000000000009</v>
      </c>
      <c r="N31" s="3">
        <f t="shared" si="1"/>
        <v>8.5588245775438843</v>
      </c>
      <c r="O31" s="5">
        <f t="shared" si="6"/>
        <v>30.811768479157983</v>
      </c>
      <c r="P31" s="12">
        <f t="shared" si="13"/>
        <v>6.1</v>
      </c>
      <c r="Q31" s="3">
        <f t="shared" si="2"/>
        <v>21.506932084209179</v>
      </c>
      <c r="R31" s="5">
        <f t="shared" si="7"/>
        <v>193.56238875788262</v>
      </c>
      <c r="S31" s="12">
        <f t="shared" si="14"/>
        <v>12.1</v>
      </c>
      <c r="T31" s="3">
        <f t="shared" si="3"/>
        <v>32.643529238582055</v>
      </c>
      <c r="U31" s="5">
        <f t="shared" si="8"/>
        <v>470.0668210355816</v>
      </c>
      <c r="V31" s="3"/>
    </row>
    <row r="32" spans="7:22">
      <c r="G32" s="9">
        <f t="shared" si="9"/>
        <v>1.3500000000000005</v>
      </c>
      <c r="H32" s="3">
        <f t="shared" si="10"/>
        <v>1.5204798533576465</v>
      </c>
      <c r="I32" s="5">
        <f t="shared" si="4"/>
        <v>1.3684318680218819</v>
      </c>
      <c r="J32" s="12">
        <f t="shared" si="11"/>
        <v>1.3500000000000005</v>
      </c>
      <c r="K32" s="3">
        <f t="shared" si="0"/>
        <v>4.2050130162797403</v>
      </c>
      <c r="L32" s="5">
        <f t="shared" si="5"/>
        <v>7.5690234293035328</v>
      </c>
      <c r="M32" s="12">
        <f t="shared" si="12"/>
        <v>2.600000000000001</v>
      </c>
      <c r="N32" s="3">
        <f t="shared" si="1"/>
        <v>8.4848646154784433</v>
      </c>
      <c r="O32" s="5">
        <f t="shared" si="6"/>
        <v>30.545512615722398</v>
      </c>
      <c r="P32" s="12">
        <f t="shared" si="13"/>
        <v>6.35</v>
      </c>
      <c r="Q32" s="3">
        <f t="shared" si="2"/>
        <v>21.32336730962146</v>
      </c>
      <c r="R32" s="5">
        <f t="shared" si="7"/>
        <v>191.91030578659314</v>
      </c>
      <c r="S32" s="12">
        <f t="shared" si="14"/>
        <v>12.6</v>
      </c>
      <c r="T32" s="3">
        <f t="shared" si="3"/>
        <v>32.250805202790552</v>
      </c>
      <c r="U32" s="5">
        <f t="shared" si="8"/>
        <v>464.41159492018397</v>
      </c>
      <c r="V32" s="3"/>
    </row>
    <row r="33" spans="7:22">
      <c r="G33" s="9">
        <f t="shared" si="9"/>
        <v>1.4000000000000006</v>
      </c>
      <c r="H33" s="3">
        <f t="shared" si="10"/>
        <v>1.4715231892993361</v>
      </c>
      <c r="I33" s="5">
        <f t="shared" si="4"/>
        <v>1.3243708703694026</v>
      </c>
      <c r="J33" s="12">
        <f t="shared" si="11"/>
        <v>1.4000000000000006</v>
      </c>
      <c r="K33" s="3">
        <f t="shared" si="0"/>
        <v>4.1671609661040065</v>
      </c>
      <c r="L33" s="5">
        <f t="shared" si="5"/>
        <v>7.5008897389872118</v>
      </c>
      <c r="M33" s="12">
        <f t="shared" si="12"/>
        <v>2.7000000000000011</v>
      </c>
      <c r="N33" s="3">
        <f t="shared" si="1"/>
        <v>8.4100260325594842</v>
      </c>
      <c r="O33" s="5">
        <f t="shared" si="6"/>
        <v>30.276093717214145</v>
      </c>
      <c r="P33" s="12">
        <f t="shared" si="13"/>
        <v>6.6</v>
      </c>
      <c r="Q33" s="3">
        <f t="shared" si="2"/>
        <v>21.137584630881481</v>
      </c>
      <c r="R33" s="5">
        <f t="shared" si="7"/>
        <v>190.23826167793334</v>
      </c>
      <c r="S33" s="12">
        <f t="shared" si="14"/>
        <v>13.1</v>
      </c>
      <c r="T33" s="3">
        <f t="shared" si="3"/>
        <v>31.852947466798426</v>
      </c>
      <c r="U33" s="5">
        <f t="shared" si="8"/>
        <v>458.68244352189737</v>
      </c>
      <c r="V33" s="3"/>
    </row>
    <row r="34" spans="7:22">
      <c r="G34" s="9">
        <f t="shared" si="9"/>
        <v>1.4500000000000006</v>
      </c>
      <c r="H34" s="3">
        <f t="shared" si="10"/>
        <v>1.4217110532171346</v>
      </c>
      <c r="I34" s="5">
        <f t="shared" si="4"/>
        <v>1.2795399478954212</v>
      </c>
      <c r="J34" s="12">
        <f t="shared" si="11"/>
        <v>1.4500000000000006</v>
      </c>
      <c r="K34" s="3">
        <f t="shared" si="0"/>
        <v>4.1288820544089431</v>
      </c>
      <c r="L34" s="5">
        <f t="shared" si="5"/>
        <v>7.4319876979360977</v>
      </c>
      <c r="M34" s="12">
        <f t="shared" si="12"/>
        <v>2.8000000000000012</v>
      </c>
      <c r="N34" s="3">
        <f t="shared" si="1"/>
        <v>8.3343219322080184</v>
      </c>
      <c r="O34" s="5">
        <f t="shared" si="6"/>
        <v>30.003558955948868</v>
      </c>
      <c r="P34" s="12">
        <f t="shared" si="13"/>
        <v>6.85</v>
      </c>
      <c r="Q34" s="3">
        <f t="shared" si="2"/>
        <v>20.949618914787287</v>
      </c>
      <c r="R34" s="5">
        <f t="shared" si="7"/>
        <v>188.54657023308559</v>
      </c>
      <c r="S34" s="12">
        <f t="shared" si="14"/>
        <v>13.6</v>
      </c>
      <c r="T34" s="3">
        <f t="shared" si="3"/>
        <v>31.450010039159409</v>
      </c>
      <c r="U34" s="5">
        <f t="shared" si="8"/>
        <v>452.8801445638955</v>
      </c>
      <c r="V34" s="3"/>
    </row>
    <row r="35" spans="7:22">
      <c r="G35" s="9">
        <f t="shared" si="9"/>
        <v>1.5000000000000007</v>
      </c>
      <c r="H35" s="3">
        <f t="shared" si="10"/>
        <v>1.3710214671059797</v>
      </c>
      <c r="I35" s="5">
        <f t="shared" si="4"/>
        <v>1.2339193203953818</v>
      </c>
      <c r="J35" s="12">
        <f t="shared" si="11"/>
        <v>1.5000000000000007</v>
      </c>
      <c r="K35" s="3">
        <f t="shared" si="0"/>
        <v>4.0901815768251666</v>
      </c>
      <c r="L35" s="5">
        <f t="shared" si="5"/>
        <v>7.3623268382853002</v>
      </c>
      <c r="M35" s="12">
        <f t="shared" si="12"/>
        <v>2.9000000000000012</v>
      </c>
      <c r="N35" s="3">
        <f t="shared" si="1"/>
        <v>8.2577641088178915</v>
      </c>
      <c r="O35" s="5">
        <f t="shared" si="6"/>
        <v>29.727950791744409</v>
      </c>
      <c r="P35" s="12">
        <f t="shared" si="13"/>
        <v>7.1</v>
      </c>
      <c r="Q35" s="3">
        <f t="shared" si="2"/>
        <v>20.759501576500316</v>
      </c>
      <c r="R35" s="5">
        <f t="shared" si="7"/>
        <v>186.83551418850286</v>
      </c>
      <c r="S35" s="12">
        <f t="shared" si="14"/>
        <v>14.1</v>
      </c>
      <c r="T35" s="3">
        <f t="shared" si="3"/>
        <v>31.04203845730401</v>
      </c>
      <c r="U35" s="5">
        <f t="shared" si="8"/>
        <v>447.00535378517776</v>
      </c>
      <c r="V35" s="3"/>
    </row>
    <row r="36" spans="7:22">
      <c r="G36" s="9">
        <f t="shared" si="9"/>
        <v>1.5500000000000007</v>
      </c>
      <c r="H36" s="3">
        <f t="shared" si="10"/>
        <v>1.3194285509762613</v>
      </c>
      <c r="I36" s="5">
        <f t="shared" si="4"/>
        <v>1.1874856958786353</v>
      </c>
      <c r="J36" s="12">
        <f t="shared" si="11"/>
        <v>1.5500000000000007</v>
      </c>
      <c r="K36" s="3">
        <f t="shared" si="0"/>
        <v>4.0510642730691293</v>
      </c>
      <c r="L36" s="5">
        <f t="shared" si="5"/>
        <v>7.2919156915244328</v>
      </c>
      <c r="M36" s="12">
        <f t="shared" si="12"/>
        <v>3.0000000000000013</v>
      </c>
      <c r="N36" s="3">
        <f t="shared" si="1"/>
        <v>8.180363153650335</v>
      </c>
      <c r="O36" s="5">
        <f t="shared" si="6"/>
        <v>29.449307353141208</v>
      </c>
      <c r="P36" s="12">
        <f t="shared" si="13"/>
        <v>7.35</v>
      </c>
      <c r="Q36" s="3">
        <f t="shared" si="2"/>
        <v>20.567260869281522</v>
      </c>
      <c r="R36" s="5">
        <f t="shared" si="7"/>
        <v>185.10534782353372</v>
      </c>
      <c r="S36" s="12">
        <f t="shared" si="14"/>
        <v>14.6</v>
      </c>
      <c r="T36" s="3">
        <f t="shared" si="3"/>
        <v>30.629070335600591</v>
      </c>
      <c r="U36" s="5">
        <f t="shared" si="8"/>
        <v>441.05861283264852</v>
      </c>
      <c r="V36" s="3"/>
    </row>
    <row r="37" spans="7:22">
      <c r="G37" s="9">
        <f t="shared" si="9"/>
        <v>1.6000000000000008</v>
      </c>
      <c r="H37" s="3">
        <f t="shared" si="10"/>
        <v>1.2669020086015823</v>
      </c>
      <c r="I37" s="5">
        <f t="shared" si="4"/>
        <v>1.1402118077414241</v>
      </c>
      <c r="J37" s="12">
        <f t="shared" si="11"/>
        <v>1.6000000000000008</v>
      </c>
      <c r="K37" s="3">
        <f t="shared" si="0"/>
        <v>4.0115343663835796</v>
      </c>
      <c r="L37" s="5">
        <f t="shared" si="5"/>
        <v>7.2207618594904437</v>
      </c>
      <c r="M37" s="12">
        <f t="shared" si="12"/>
        <v>3.1000000000000014</v>
      </c>
      <c r="N37" s="3">
        <f t="shared" si="1"/>
        <v>8.1021285461382639</v>
      </c>
      <c r="O37" s="5">
        <f t="shared" si="6"/>
        <v>29.167662766097752</v>
      </c>
      <c r="P37" s="12">
        <f t="shared" si="13"/>
        <v>7.6</v>
      </c>
      <c r="Q37" s="3">
        <f t="shared" si="2"/>
        <v>20.372922133913175</v>
      </c>
      <c r="R37" s="5">
        <f t="shared" si="7"/>
        <v>183.35629920521856</v>
      </c>
      <c r="S37" s="12">
        <f t="shared" si="14"/>
        <v>15.1</v>
      </c>
      <c r="T37" s="3">
        <f t="shared" si="3"/>
        <v>30.211135818282596</v>
      </c>
      <c r="U37" s="5">
        <f t="shared" si="8"/>
        <v>435.04035578326938</v>
      </c>
      <c r="V37" s="3"/>
    </row>
    <row r="38" spans="7:22">
      <c r="G38" s="9">
        <f t="shared" si="9"/>
        <v>1.6500000000000008</v>
      </c>
      <c r="H38" s="3">
        <f t="shared" si="10"/>
        <v>1.2134064752835123</v>
      </c>
      <c r="I38" s="5">
        <f t="shared" si="4"/>
        <v>1.0920658277551611</v>
      </c>
      <c r="J38" s="12">
        <f t="shared" si="11"/>
        <v>1.6500000000000008</v>
      </c>
      <c r="K38" s="3">
        <f t="shared" si="0"/>
        <v>3.9715955976496917</v>
      </c>
      <c r="L38" s="5">
        <f t="shared" si="5"/>
        <v>7.1488720757694448</v>
      </c>
      <c r="M38" s="12">
        <f t="shared" si="12"/>
        <v>3.2000000000000015</v>
      </c>
      <c r="N38" s="3">
        <f t="shared" si="1"/>
        <v>8.0230687327671646</v>
      </c>
      <c r="O38" s="5">
        <f t="shared" si="6"/>
        <v>28.883047437961793</v>
      </c>
      <c r="P38" s="12">
        <f t="shared" si="13"/>
        <v>7.85</v>
      </c>
      <c r="Q38" s="3">
        <f t="shared" si="2"/>
        <v>20.176508013947302</v>
      </c>
      <c r="R38" s="5">
        <f t="shared" si="7"/>
        <v>181.58857212552573</v>
      </c>
      <c r="S38" s="12">
        <f t="shared" si="14"/>
        <v>15.6</v>
      </c>
      <c r="T38" s="3">
        <f t="shared" si="3"/>
        <v>29.788257949922741</v>
      </c>
      <c r="U38" s="5">
        <f t="shared" si="8"/>
        <v>428.95091447888746</v>
      </c>
      <c r="V38" s="3"/>
    </row>
    <row r="39" spans="7:22">
      <c r="G39" s="9">
        <f t="shared" si="9"/>
        <v>1.7000000000000008</v>
      </c>
      <c r="H39" s="3">
        <f t="shared" si="10"/>
        <v>1.1589006878879839</v>
      </c>
      <c r="I39" s="5">
        <f t="shared" si="4"/>
        <v>1.0430106190991857</v>
      </c>
      <c r="J39" s="12">
        <f t="shared" si="11"/>
        <v>1.7000000000000008</v>
      </c>
      <c r="K39" s="3">
        <f t="shared" ref="K39:K70" si="15">($J$5^1.25-J39^1.25)^(1/1.25)</f>
        <v>3.9312512548949243</v>
      </c>
      <c r="L39" s="5">
        <f t="shared" si="5"/>
        <v>7.0762522588108636</v>
      </c>
      <c r="M39" s="12">
        <f t="shared" si="12"/>
        <v>3.3000000000000016</v>
      </c>
      <c r="N39" s="3">
        <f t="shared" ref="N39:N70" si="16">($M$5^1.25-M39^1.25)^(1/1.25)</f>
        <v>7.943191195299387</v>
      </c>
      <c r="O39" s="5">
        <f t="shared" si="6"/>
        <v>28.595488303077794</v>
      </c>
      <c r="P39" s="12">
        <f t="shared" si="13"/>
        <v>8.1</v>
      </c>
      <c r="Q39" s="3">
        <f t="shared" ref="Q39:Q70" si="17">($P$5^1.25-P39^1.25)^(1/1.25)</f>
        <v>19.978038641770006</v>
      </c>
      <c r="R39" s="5">
        <f t="shared" si="7"/>
        <v>179.80234777593006</v>
      </c>
      <c r="S39" s="12">
        <f t="shared" si="14"/>
        <v>16.100000000000001</v>
      </c>
      <c r="T39" s="3">
        <f t="shared" ref="T39:T70" si="18">($S$5^1.25-S39^1.25)^(1/1.25)</f>
        <v>29.360452973476995</v>
      </c>
      <c r="U39" s="5">
        <f t="shared" si="8"/>
        <v>422.79052281806872</v>
      </c>
      <c r="V39" s="3"/>
    </row>
    <row r="40" spans="7:22">
      <c r="G40" s="9">
        <f t="shared" si="9"/>
        <v>1.7500000000000009</v>
      </c>
      <c r="H40" s="3">
        <f t="shared" si="10"/>
        <v>1.1033364214006218</v>
      </c>
      <c r="I40" s="5">
        <f t="shared" si="4"/>
        <v>0.99300277926055969</v>
      </c>
      <c r="J40" s="12">
        <f t="shared" si="11"/>
        <v>1.7500000000000009</v>
      </c>
      <c r="K40" s="3">
        <f t="shared" si="15"/>
        <v>3.8905041987927578</v>
      </c>
      <c r="L40" s="5">
        <f t="shared" si="5"/>
        <v>7.0029075578269637</v>
      </c>
      <c r="M40" s="12">
        <f t="shared" si="12"/>
        <v>3.4000000000000017</v>
      </c>
      <c r="N40" s="3">
        <f t="shared" si="16"/>
        <v>7.862502509789854</v>
      </c>
      <c r="O40" s="5">
        <f t="shared" si="6"/>
        <v>28.305009035243476</v>
      </c>
      <c r="P40" s="12">
        <f t="shared" si="13"/>
        <v>8.35</v>
      </c>
      <c r="Q40" s="3">
        <f t="shared" si="17"/>
        <v>19.777531799557995</v>
      </c>
      <c r="R40" s="5">
        <f t="shared" si="7"/>
        <v>177.99778619602196</v>
      </c>
      <c r="S40" s="12">
        <f t="shared" si="14"/>
        <v>16.600000000000001</v>
      </c>
      <c r="T40" s="3">
        <f t="shared" si="18"/>
        <v>28.927730563781591</v>
      </c>
      <c r="U40" s="5">
        <f t="shared" si="8"/>
        <v>416.55932011845493</v>
      </c>
      <c r="V40" s="3"/>
    </row>
    <row r="41" spans="7:22">
      <c r="G41" s="9">
        <f t="shared" si="9"/>
        <v>1.8000000000000009</v>
      </c>
      <c r="H41" s="3">
        <f t="shared" si="10"/>
        <v>1.0466571125839654</v>
      </c>
      <c r="I41" s="5">
        <f t="shared" si="4"/>
        <v>0.94199140132556891</v>
      </c>
      <c r="J41" s="12">
        <f t="shared" si="11"/>
        <v>1.8000000000000009</v>
      </c>
      <c r="K41" s="3">
        <f t="shared" si="15"/>
        <v>3.8493568846468462</v>
      </c>
      <c r="L41" s="5">
        <f t="shared" si="5"/>
        <v>6.9288423923643236</v>
      </c>
      <c r="M41" s="12">
        <f t="shared" si="12"/>
        <v>3.5000000000000018</v>
      </c>
      <c r="N41" s="3">
        <f t="shared" si="16"/>
        <v>7.7810083975855218</v>
      </c>
      <c r="O41" s="5">
        <f t="shared" si="6"/>
        <v>28.01163023130788</v>
      </c>
      <c r="P41" s="12">
        <f t="shared" si="13"/>
        <v>8.6</v>
      </c>
      <c r="Q41" s="3">
        <f t="shared" si="17"/>
        <v>19.575003058475342</v>
      </c>
      <c r="R41" s="5">
        <f t="shared" si="7"/>
        <v>176.17502752627809</v>
      </c>
      <c r="S41" s="12">
        <f t="shared" si="14"/>
        <v>17.100000000000001</v>
      </c>
      <c r="T41" s="3">
        <f t="shared" si="18"/>
        <v>28.490094002632521</v>
      </c>
      <c r="U41" s="5">
        <f t="shared" si="8"/>
        <v>410.2573536379083</v>
      </c>
      <c r="V41" s="3"/>
    </row>
    <row r="42" spans="7:22">
      <c r="G42" s="9">
        <f t="shared" si="9"/>
        <v>1.850000000000001</v>
      </c>
      <c r="H42" s="3">
        <f t="shared" si="10"/>
        <v>0.98879605543794213</v>
      </c>
      <c r="I42" s="5">
        <f t="shared" si="4"/>
        <v>0.88991644989414798</v>
      </c>
      <c r="J42" s="12">
        <f t="shared" si="11"/>
        <v>1.850000000000001</v>
      </c>
      <c r="K42" s="3">
        <f t="shared" si="15"/>
        <v>3.8078113812676122</v>
      </c>
      <c r="L42" s="5">
        <f t="shared" si="5"/>
        <v>6.8540604862817025</v>
      </c>
      <c r="M42" s="12">
        <f t="shared" si="12"/>
        <v>3.6000000000000019</v>
      </c>
      <c r="N42" s="3">
        <f t="shared" si="16"/>
        <v>7.698713769293696</v>
      </c>
      <c r="O42" s="5">
        <f t="shared" si="6"/>
        <v>27.715369569457305</v>
      </c>
      <c r="P42" s="12">
        <f t="shared" si="13"/>
        <v>8.85</v>
      </c>
      <c r="Q42" s="3">
        <f t="shared" si="17"/>
        <v>19.370465898871068</v>
      </c>
      <c r="R42" s="5">
        <f t="shared" si="7"/>
        <v>174.3341930898396</v>
      </c>
      <c r="S42" s="12">
        <f t="shared" si="14"/>
        <v>17.600000000000001</v>
      </c>
      <c r="T42" s="3">
        <f t="shared" si="18"/>
        <v>28.047540300116157</v>
      </c>
      <c r="U42" s="5">
        <f t="shared" si="8"/>
        <v>403.88458032167267</v>
      </c>
      <c r="V42" s="3"/>
    </row>
    <row r="43" spans="7:22">
      <c r="G43" s="9">
        <f t="shared" si="9"/>
        <v>1.900000000000001</v>
      </c>
      <c r="H43" s="3">
        <f t="shared" si="10"/>
        <v>0.92967399723997257</v>
      </c>
      <c r="I43" s="5">
        <f t="shared" si="4"/>
        <v>0.83670659751597531</v>
      </c>
      <c r="J43" s="12">
        <f t="shared" si="11"/>
        <v>1.900000000000001</v>
      </c>
      <c r="K43" s="3">
        <f t="shared" si="15"/>
        <v>3.7658693870796349</v>
      </c>
      <c r="L43" s="5">
        <f t="shared" si="5"/>
        <v>6.7785648967433429</v>
      </c>
      <c r="M43" s="12">
        <f t="shared" si="12"/>
        <v>3.700000000000002</v>
      </c>
      <c r="N43" s="3">
        <f t="shared" si="16"/>
        <v>7.6156227625352306</v>
      </c>
      <c r="O43" s="5">
        <f t="shared" si="6"/>
        <v>27.416241945126831</v>
      </c>
      <c r="P43" s="12">
        <f t="shared" si="13"/>
        <v>9.1</v>
      </c>
      <c r="Q43" s="3">
        <f t="shared" si="17"/>
        <v>19.163931813760925</v>
      </c>
      <c r="R43" s="5">
        <f t="shared" si="7"/>
        <v>172.47538632384834</v>
      </c>
      <c r="S43" s="12">
        <f t="shared" si="14"/>
        <v>18.100000000000001</v>
      </c>
      <c r="T43" s="3">
        <f t="shared" si="18"/>
        <v>27.600060265612704</v>
      </c>
      <c r="U43" s="5">
        <f t="shared" si="8"/>
        <v>397.44086782482293</v>
      </c>
      <c r="V43" s="3"/>
    </row>
    <row r="44" spans="7:22">
      <c r="G44" s="9">
        <f t="shared" si="9"/>
        <v>1.9500000000000011</v>
      </c>
      <c r="H44" s="3">
        <f t="shared" si="10"/>
        <v>0.869195874057901</v>
      </c>
      <c r="I44" s="5">
        <f t="shared" si="4"/>
        <v>0.78227628665211091</v>
      </c>
      <c r="J44" s="12">
        <f t="shared" si="11"/>
        <v>1.9500000000000011</v>
      </c>
      <c r="K44" s="3">
        <f t="shared" si="15"/>
        <v>3.7235322437403409</v>
      </c>
      <c r="L44" s="5">
        <f t="shared" si="5"/>
        <v>6.7023580387326138</v>
      </c>
      <c r="M44" s="12">
        <f t="shared" si="12"/>
        <v>3.800000000000002</v>
      </c>
      <c r="N44" s="3">
        <f t="shared" si="16"/>
        <v>7.5317387741592734</v>
      </c>
      <c r="O44" s="5">
        <f t="shared" si="6"/>
        <v>27.114259586973386</v>
      </c>
      <c r="P44" s="12">
        <f t="shared" si="13"/>
        <v>9.35</v>
      </c>
      <c r="Q44" s="3">
        <f t="shared" si="17"/>
        <v>18.955410397486396</v>
      </c>
      <c r="R44" s="5">
        <f t="shared" si="7"/>
        <v>170.59869357737756</v>
      </c>
      <c r="S44" s="12">
        <f t="shared" si="14"/>
        <v>18.600000000000001</v>
      </c>
      <c r="T44" s="3">
        <f t="shared" si="18"/>
        <v>27.147638530805686</v>
      </c>
      <c r="U44" s="5">
        <f t="shared" si="8"/>
        <v>390.92599484360187</v>
      </c>
      <c r="V44" s="3"/>
    </row>
    <row r="45" spans="7:22">
      <c r="G45" s="9">
        <f t="shared" si="9"/>
        <v>2.0000000000000009</v>
      </c>
      <c r="H45" s="3">
        <f t="shared" si="10"/>
        <v>0.80724627503179014</v>
      </c>
      <c r="I45" s="5">
        <f t="shared" si="4"/>
        <v>0.72652164752861115</v>
      </c>
      <c r="J45" s="12">
        <f t="shared" si="11"/>
        <v>2.0000000000000009</v>
      </c>
      <c r="K45" s="3">
        <f t="shared" si="15"/>
        <v>3.6808009475020214</v>
      </c>
      <c r="L45" s="5">
        <f t="shared" si="5"/>
        <v>6.625441705503639</v>
      </c>
      <c r="M45" s="12">
        <f t="shared" si="12"/>
        <v>3.9000000000000021</v>
      </c>
      <c r="N45" s="3">
        <f t="shared" si="16"/>
        <v>7.4470644874806871</v>
      </c>
      <c r="O45" s="5">
        <f t="shared" si="6"/>
        <v>26.809432154930473</v>
      </c>
      <c r="P45" s="12">
        <f t="shared" si="13"/>
        <v>9.6</v>
      </c>
      <c r="Q45" s="3">
        <f t="shared" si="17"/>
        <v>18.744909421120326</v>
      </c>
      <c r="R45" s="5">
        <f t="shared" si="7"/>
        <v>168.70418479008293</v>
      </c>
      <c r="S45" s="12">
        <f t="shared" si="14"/>
        <v>19.100000000000001</v>
      </c>
      <c r="T45" s="3">
        <f t="shared" si="18"/>
        <v>26.690253526051755</v>
      </c>
      <c r="U45" s="5">
        <f t="shared" si="8"/>
        <v>384.33965077514529</v>
      </c>
      <c r="V45" s="3"/>
    </row>
    <row r="46" spans="7:22">
      <c r="G46" s="9">
        <f t="shared" si="9"/>
        <v>2.0500000000000007</v>
      </c>
      <c r="H46" s="3">
        <f t="shared" si="10"/>
        <v>0.74368296547534063</v>
      </c>
      <c r="I46" s="5">
        <f t="shared" si="4"/>
        <v>0.66931466892780656</v>
      </c>
      <c r="J46" s="12">
        <f t="shared" si="11"/>
        <v>2.0500000000000007</v>
      </c>
      <c r="K46" s="3">
        <f t="shared" si="15"/>
        <v>3.6376761585081208</v>
      </c>
      <c r="L46" s="5">
        <f t="shared" si="5"/>
        <v>6.5478170853146178</v>
      </c>
      <c r="M46" s="12">
        <f t="shared" si="12"/>
        <v>4.0000000000000018</v>
      </c>
      <c r="N46" s="3">
        <f t="shared" si="16"/>
        <v>7.3616018950040454</v>
      </c>
      <c r="O46" s="5">
        <f t="shared" si="6"/>
        <v>26.501766822014563</v>
      </c>
      <c r="P46" s="12">
        <f t="shared" si="13"/>
        <v>9.85</v>
      </c>
      <c r="Q46" s="3">
        <f t="shared" si="17"/>
        <v>18.532434895920151</v>
      </c>
      <c r="R46" s="5">
        <f t="shared" si="7"/>
        <v>166.79191406328135</v>
      </c>
      <c r="S46" s="12">
        <f t="shared" si="14"/>
        <v>19.600000000000001</v>
      </c>
      <c r="T46" s="3">
        <f t="shared" si="18"/>
        <v>26.22787741055588</v>
      </c>
      <c r="U46" s="5">
        <f t="shared" si="8"/>
        <v>377.68143471200466</v>
      </c>
      <c r="V46" s="3"/>
    </row>
    <row r="47" spans="7:22">
      <c r="G47" s="9">
        <f t="shared" si="9"/>
        <v>2.1000000000000005</v>
      </c>
      <c r="H47" s="3">
        <f t="shared" si="10"/>
        <v>0.6783273277518419</v>
      </c>
      <c r="I47" s="5">
        <f t="shared" si="4"/>
        <v>0.6104945949766577</v>
      </c>
      <c r="J47" s="12">
        <f t="shared" si="11"/>
        <v>2.1000000000000005</v>
      </c>
      <c r="K47" s="3">
        <f t="shared" si="15"/>
        <v>3.5941582081796057</v>
      </c>
      <c r="L47" s="5">
        <f t="shared" si="5"/>
        <v>6.4694847747232904</v>
      </c>
      <c r="M47" s="12">
        <f t="shared" si="12"/>
        <v>4.1000000000000014</v>
      </c>
      <c r="N47" s="3">
        <f t="shared" si="16"/>
        <v>7.2753523170162451</v>
      </c>
      <c r="O47" s="5">
        <f t="shared" si="6"/>
        <v>26.191268341258482</v>
      </c>
      <c r="P47" s="12">
        <f t="shared" si="13"/>
        <v>10.1</v>
      </c>
      <c r="Q47" s="3">
        <f t="shared" si="17"/>
        <v>18.317991125902353</v>
      </c>
      <c r="R47" s="5">
        <f t="shared" si="7"/>
        <v>164.86192013312117</v>
      </c>
      <c r="S47" s="12">
        <f t="shared" si="14"/>
        <v>20.100000000000001</v>
      </c>
      <c r="T47" s="3">
        <f t="shared" si="18"/>
        <v>25.760475955924473</v>
      </c>
      <c r="U47" s="5">
        <f t="shared" si="8"/>
        <v>370.95085376531244</v>
      </c>
      <c r="V47" s="3"/>
    </row>
    <row r="48" spans="7:22">
      <c r="G48" s="9">
        <f t="shared" si="9"/>
        <v>2.1500000000000004</v>
      </c>
      <c r="H48" s="3">
        <f t="shared" si="10"/>
        <v>0.61094967282916157</v>
      </c>
      <c r="I48" s="5">
        <f t="shared" si="4"/>
        <v>0.54985470554624538</v>
      </c>
      <c r="J48" s="12">
        <f t="shared" si="11"/>
        <v>2.1500000000000004</v>
      </c>
      <c r="K48" s="3">
        <f t="shared" si="15"/>
        <v>3.5502471048166946</v>
      </c>
      <c r="L48" s="5">
        <f t="shared" si="5"/>
        <v>6.3904447886700506</v>
      </c>
      <c r="M48" s="12">
        <f t="shared" si="12"/>
        <v>4.2000000000000011</v>
      </c>
      <c r="N48" s="3">
        <f t="shared" si="16"/>
        <v>7.188316416359215</v>
      </c>
      <c r="O48" s="5">
        <f t="shared" si="6"/>
        <v>25.877939098893176</v>
      </c>
      <c r="P48" s="12">
        <f t="shared" si="13"/>
        <v>10.35</v>
      </c>
      <c r="Q48" s="3">
        <f t="shared" si="17"/>
        <v>18.10158075041959</v>
      </c>
      <c r="R48" s="5">
        <f t="shared" si="7"/>
        <v>162.91422675377632</v>
      </c>
      <c r="S48" s="12">
        <f t="shared" si="14"/>
        <v>20.6</v>
      </c>
      <c r="T48" s="3">
        <f t="shared" si="18"/>
        <v>25.288008381800093</v>
      </c>
      <c r="U48" s="5">
        <f t="shared" si="8"/>
        <v>364.14732069792137</v>
      </c>
      <c r="V48" s="3"/>
    </row>
    <row r="49" spans="7:22">
      <c r="G49" s="9">
        <f t="shared" si="9"/>
        <v>2.2000000000000002</v>
      </c>
      <c r="H49" s="3">
        <f t="shared" si="10"/>
        <v>0.5412455078154319</v>
      </c>
      <c r="I49" s="5">
        <f t="shared" si="4"/>
        <v>0.48712095703388875</v>
      </c>
      <c r="J49" s="12">
        <f t="shared" si="11"/>
        <v>2.2000000000000002</v>
      </c>
      <c r="K49" s="3">
        <f t="shared" si="15"/>
        <v>3.5059425375145201</v>
      </c>
      <c r="L49" s="5">
        <f t="shared" si="5"/>
        <v>6.3106965675261364</v>
      </c>
      <c r="M49" s="12">
        <f t="shared" si="12"/>
        <v>4.3000000000000007</v>
      </c>
      <c r="N49" s="3">
        <f t="shared" si="16"/>
        <v>7.1004942096333927</v>
      </c>
      <c r="O49" s="5">
        <f t="shared" si="6"/>
        <v>25.561779154680213</v>
      </c>
      <c r="P49" s="12">
        <f t="shared" si="13"/>
        <v>10.6</v>
      </c>
      <c r="Q49" s="3">
        <f t="shared" si="17"/>
        <v>17.883204777455948</v>
      </c>
      <c r="R49" s="5">
        <f t="shared" si="7"/>
        <v>160.94884299710355</v>
      </c>
      <c r="S49" s="12">
        <f t="shared" si="14"/>
        <v>21.1</v>
      </c>
      <c r="T49" s="3">
        <f t="shared" si="18"/>
        <v>24.810427141386793</v>
      </c>
      <c r="U49" s="5">
        <f t="shared" si="8"/>
        <v>357.27015083596984</v>
      </c>
      <c r="V49" s="3"/>
    </row>
    <row r="50" spans="7:22">
      <c r="G50" s="9">
        <f t="shared" si="9"/>
        <v>2.25</v>
      </c>
      <c r="H50" s="3">
        <f t="shared" si="10"/>
        <v>0.4687946459026206</v>
      </c>
      <c r="I50" s="5">
        <f t="shared" si="4"/>
        <v>0.42191518131235856</v>
      </c>
      <c r="J50" s="12">
        <f t="shared" si="11"/>
        <v>2.25</v>
      </c>
      <c r="K50" s="3">
        <f t="shared" si="15"/>
        <v>3.4612438784673492</v>
      </c>
      <c r="L50" s="5">
        <f t="shared" si="5"/>
        <v>6.2302389812412287</v>
      </c>
      <c r="M50" s="12">
        <f t="shared" si="12"/>
        <v>4.4000000000000004</v>
      </c>
      <c r="N50" s="3">
        <f t="shared" si="16"/>
        <v>7.0118850750290447</v>
      </c>
      <c r="O50" s="5">
        <f t="shared" si="6"/>
        <v>25.24278627010456</v>
      </c>
      <c r="P50" s="12">
        <f t="shared" si="13"/>
        <v>10.85</v>
      </c>
      <c r="Q50" s="3">
        <f t="shared" si="17"/>
        <v>17.66286260821132</v>
      </c>
      <c r="R50" s="5">
        <f t="shared" si="7"/>
        <v>158.96576347390189</v>
      </c>
      <c r="S50" s="12">
        <f t="shared" si="14"/>
        <v>21.6</v>
      </c>
      <c r="T50" s="3">
        <f t="shared" si="18"/>
        <v>24.327677653722343</v>
      </c>
      <c r="U50" s="5">
        <f t="shared" si="8"/>
        <v>350.31855821360176</v>
      </c>
      <c r="V50" s="3"/>
    </row>
    <row r="51" spans="7:22">
      <c r="G51" s="9">
        <f t="shared" si="9"/>
        <v>2.2999999999999998</v>
      </c>
      <c r="H51" s="3">
        <f t="shared" si="10"/>
        <v>0.3929844782160688</v>
      </c>
      <c r="I51" s="5">
        <f t="shared" si="4"/>
        <v>0.35368603039446195</v>
      </c>
      <c r="J51" s="12">
        <f t="shared" si="11"/>
        <v>2.2999999999999998</v>
      </c>
      <c r="K51" s="3">
        <f t="shared" si="15"/>
        <v>3.4161501837143033</v>
      </c>
      <c r="L51" s="5">
        <f t="shared" si="5"/>
        <v>6.1490703306857464</v>
      </c>
      <c r="M51" s="12">
        <f t="shared" si="12"/>
        <v>4.5</v>
      </c>
      <c r="N51" s="3">
        <f t="shared" si="16"/>
        <v>6.9224877569347019</v>
      </c>
      <c r="O51" s="5">
        <f t="shared" si="6"/>
        <v>24.920955924964929</v>
      </c>
      <c r="P51" s="12">
        <f t="shared" si="13"/>
        <v>11.1</v>
      </c>
      <c r="Q51" s="3">
        <f t="shared" si="17"/>
        <v>17.440552053418294</v>
      </c>
      <c r="R51" s="5">
        <f t="shared" si="7"/>
        <v>156.96496848076467</v>
      </c>
      <c r="S51" s="12">
        <f t="shared" si="14"/>
        <v>22.1</v>
      </c>
      <c r="T51" s="3">
        <f t="shared" si="18"/>
        <v>23.83969797851082</v>
      </c>
      <c r="U51" s="5">
        <f t="shared" si="8"/>
        <v>343.29165089055584</v>
      </c>
      <c r="V51" s="3"/>
    </row>
    <row r="52" spans="7:22">
      <c r="G52" s="9">
        <f t="shared" si="9"/>
        <v>2.3499999999999996</v>
      </c>
      <c r="H52" s="3">
        <f t="shared" si="10"/>
        <v>0.31284770851353289</v>
      </c>
      <c r="I52" s="5">
        <f t="shared" si="4"/>
        <v>0.2815629376621796</v>
      </c>
      <c r="J52" s="12">
        <f t="shared" si="11"/>
        <v>2.3499999999999996</v>
      </c>
      <c r="K52" s="3">
        <f t="shared" si="15"/>
        <v>3.3706601923594617</v>
      </c>
      <c r="L52" s="5">
        <f t="shared" si="5"/>
        <v>6.0671883462470309</v>
      </c>
      <c r="M52" s="12">
        <f t="shared" si="12"/>
        <v>4.5999999999999996</v>
      </c>
      <c r="N52" s="3">
        <f t="shared" si="16"/>
        <v>6.832300367428612</v>
      </c>
      <c r="O52" s="5">
        <f t="shared" si="6"/>
        <v>24.596281322743003</v>
      </c>
      <c r="P52" s="12">
        <f t="shared" si="13"/>
        <v>11.35</v>
      </c>
      <c r="Q52" s="3">
        <f t="shared" si="17"/>
        <v>17.216269341720292</v>
      </c>
      <c r="R52" s="5">
        <f t="shared" si="7"/>
        <v>154.94642407548264</v>
      </c>
      <c r="S52" s="12">
        <f t="shared" si="14"/>
        <v>22.6</v>
      </c>
      <c r="T52" s="3">
        <f t="shared" si="18"/>
        <v>23.346418428154745</v>
      </c>
      <c r="U52" s="5">
        <f t="shared" si="8"/>
        <v>336.18842536542832</v>
      </c>
      <c r="V52" s="3"/>
    </row>
    <row r="53" spans="7:22">
      <c r="G53" s="9">
        <f t="shared" si="9"/>
        <v>2.3999999999999995</v>
      </c>
      <c r="H53" s="3">
        <f t="shared" si="10"/>
        <v>0.22665051216681392</v>
      </c>
      <c r="I53" s="5">
        <f t="shared" si="4"/>
        <v>0.20398546095013254</v>
      </c>
      <c r="J53" s="12">
        <f t="shared" si="11"/>
        <v>2.3999999999999995</v>
      </c>
      <c r="K53" s="3">
        <f t="shared" si="15"/>
        <v>3.324772324280219</v>
      </c>
      <c r="L53" s="5">
        <f t="shared" si="5"/>
        <v>5.9845901837043947</v>
      </c>
      <c r="M53" s="12">
        <f t="shared" si="12"/>
        <v>4.6999999999999993</v>
      </c>
      <c r="N53" s="3">
        <f t="shared" si="16"/>
        <v>6.7413203847189278</v>
      </c>
      <c r="O53" s="5">
        <f t="shared" si="6"/>
        <v>24.268753384988141</v>
      </c>
      <c r="P53" s="12">
        <f t="shared" si="13"/>
        <v>11.6</v>
      </c>
      <c r="Q53" s="3">
        <f t="shared" si="17"/>
        <v>16.99000912033463</v>
      </c>
      <c r="R53" s="5">
        <f t="shared" si="7"/>
        <v>152.91008208301167</v>
      </c>
      <c r="S53" s="12">
        <f t="shared" si="14"/>
        <v>23.1</v>
      </c>
      <c r="T53" s="3">
        <f t="shared" si="18"/>
        <v>22.847761110279997</v>
      </c>
      <c r="U53" s="5">
        <f t="shared" si="8"/>
        <v>329.00775998803198</v>
      </c>
      <c r="V53" s="3"/>
    </row>
    <row r="54" spans="7:22">
      <c r="G54" s="9">
        <f t="shared" si="9"/>
        <v>2.4499999999999993</v>
      </c>
      <c r="H54" s="3">
        <f t="shared" si="10"/>
        <v>0.1304421494923623</v>
      </c>
      <c r="I54" s="5">
        <f t="shared" si="4"/>
        <v>0.11739793454312607</v>
      </c>
      <c r="J54" s="12">
        <f t="shared" si="11"/>
        <v>2.4499999999999993</v>
      </c>
      <c r="K54" s="3">
        <f t="shared" si="15"/>
        <v>3.2784846763194855</v>
      </c>
      <c r="L54" s="5">
        <f t="shared" si="5"/>
        <v>5.9012724173750737</v>
      </c>
      <c r="M54" s="12">
        <f t="shared" si="12"/>
        <v>4.7999999999999989</v>
      </c>
      <c r="N54" s="3">
        <f t="shared" si="16"/>
        <v>6.6495446485604441</v>
      </c>
      <c r="O54" s="5">
        <f t="shared" si="6"/>
        <v>23.9383607348176</v>
      </c>
      <c r="P54" s="12">
        <f t="shared" si="13"/>
        <v>11.85</v>
      </c>
      <c r="Q54" s="3">
        <f t="shared" si="17"/>
        <v>16.761764448126371</v>
      </c>
      <c r="R54" s="5">
        <f t="shared" si="7"/>
        <v>150.85588003313734</v>
      </c>
      <c r="S54" s="12">
        <f t="shared" si="14"/>
        <v>23.6</v>
      </c>
      <c r="T54" s="3">
        <f t="shared" si="18"/>
        <v>22.343639392469608</v>
      </c>
      <c r="U54" s="5">
        <f t="shared" si="8"/>
        <v>321.74840725156236</v>
      </c>
      <c r="V54" s="3"/>
    </row>
    <row r="55" spans="7:22" ht="16.5" thickBot="1">
      <c r="G55" s="10">
        <f t="shared" si="9"/>
        <v>2.4999999999999991</v>
      </c>
      <c r="H55" s="4">
        <f t="shared" si="10"/>
        <v>1.5835222498865264E-12</v>
      </c>
      <c r="I55" s="6">
        <f t="shared" si="4"/>
        <v>1.4251700248978738E-12</v>
      </c>
      <c r="J55" s="12">
        <f t="shared" si="11"/>
        <v>2.4999999999999991</v>
      </c>
      <c r="K55" s="3">
        <f t="shared" si="15"/>
        <v>3.2317950169391914</v>
      </c>
      <c r="L55" s="5">
        <f t="shared" si="5"/>
        <v>5.8172310304905448</v>
      </c>
      <c r="M55" s="12">
        <f t="shared" si="12"/>
        <v>4.8999999999999986</v>
      </c>
      <c r="N55" s="3">
        <f t="shared" si="16"/>
        <v>6.5569693526389772</v>
      </c>
      <c r="O55" s="5">
        <f t="shared" si="6"/>
        <v>23.60508966950032</v>
      </c>
      <c r="P55" s="12">
        <f t="shared" si="13"/>
        <v>12.1</v>
      </c>
      <c r="Q55" s="3">
        <f t="shared" si="17"/>
        <v>16.531526781125542</v>
      </c>
      <c r="R55" s="5">
        <f t="shared" si="7"/>
        <v>148.7837410301299</v>
      </c>
      <c r="S55" s="12">
        <f t="shared" si="14"/>
        <v>24.1</v>
      </c>
      <c r="T55" s="3">
        <f t="shared" si="18"/>
        <v>21.833957279051333</v>
      </c>
      <c r="U55" s="5">
        <f t="shared" si="8"/>
        <v>314.40898481833921</v>
      </c>
      <c r="V55" s="3"/>
    </row>
    <row r="56" spans="7:22">
      <c r="G56" s="3"/>
      <c r="H56" s="3"/>
      <c r="I56" s="5"/>
      <c r="J56" s="12">
        <f t="shared" si="11"/>
        <v>2.5499999999999989</v>
      </c>
      <c r="K56" s="3">
        <f t="shared" si="15"/>
        <v>3.1847007792942841</v>
      </c>
      <c r="L56" s="5">
        <f t="shared" si="5"/>
        <v>5.7324614027297116</v>
      </c>
      <c r="M56" s="12">
        <f t="shared" si="12"/>
        <v>4.9999999999999982</v>
      </c>
      <c r="N56" s="3">
        <f t="shared" si="16"/>
        <v>6.4635900338783863</v>
      </c>
      <c r="O56" s="5">
        <f t="shared" si="6"/>
        <v>23.26892412196219</v>
      </c>
      <c r="P56" s="12">
        <f t="shared" si="13"/>
        <v>12.35</v>
      </c>
      <c r="Q56" s="3">
        <f t="shared" si="17"/>
        <v>16.299285950429322</v>
      </c>
      <c r="R56" s="5">
        <f t="shared" si="7"/>
        <v>146.6935735538639</v>
      </c>
      <c r="S56" s="12">
        <f t="shared" si="14"/>
        <v>24.6</v>
      </c>
      <c r="T56" s="3">
        <f t="shared" si="18"/>
        <v>21.318608687530592</v>
      </c>
      <c r="U56" s="5">
        <f t="shared" si="8"/>
        <v>306.98796510044053</v>
      </c>
      <c r="V56" s="3"/>
    </row>
    <row r="57" spans="7:22">
      <c r="G57" s="3"/>
      <c r="H57" s="3"/>
      <c r="I57" s="5"/>
      <c r="J57" s="12">
        <f t="shared" si="11"/>
        <v>2.5999999999999988</v>
      </c>
      <c r="K57" s="3">
        <f t="shared" si="15"/>
        <v>3.1371990526675364</v>
      </c>
      <c r="L57" s="5">
        <f t="shared" si="5"/>
        <v>5.646958294801566</v>
      </c>
      <c r="M57" s="12">
        <f t="shared" si="12"/>
        <v>5.0999999999999979</v>
      </c>
      <c r="N57" s="3">
        <f t="shared" si="16"/>
        <v>6.3694015585885726</v>
      </c>
      <c r="O57" s="5">
        <f t="shared" si="6"/>
        <v>22.929845610918861</v>
      </c>
      <c r="P57" s="12">
        <f t="shared" si="13"/>
        <v>12.6</v>
      </c>
      <c r="Q57" s="3">
        <f t="shared" si="17"/>
        <v>16.065030132340251</v>
      </c>
      <c r="R57" s="5">
        <f t="shared" si="7"/>
        <v>144.58527119106225</v>
      </c>
      <c r="S57" s="12">
        <f t="shared" si="14"/>
        <v>25.1</v>
      </c>
      <c r="T57" s="3">
        <f t="shared" si="18"/>
        <v>20.797476609517815</v>
      </c>
      <c r="U57" s="5">
        <f t="shared" si="8"/>
        <v>299.48366317705654</v>
      </c>
      <c r="V57" s="3"/>
    </row>
    <row r="58" spans="7:22">
      <c r="G58" s="3"/>
      <c r="H58" s="3"/>
      <c r="I58" s="5"/>
      <c r="J58" s="12">
        <f t="shared" si="11"/>
        <v>2.6499999999999986</v>
      </c>
      <c r="K58" s="3">
        <f t="shared" si="15"/>
        <v>3.08928657218559</v>
      </c>
      <c r="L58" s="5">
        <f t="shared" si="5"/>
        <v>5.560715829934062</v>
      </c>
      <c r="M58" s="12">
        <f t="shared" si="12"/>
        <v>5.1999999999999975</v>
      </c>
      <c r="N58" s="3">
        <f t="shared" si="16"/>
        <v>6.2743981053350799</v>
      </c>
      <c r="O58" s="5">
        <f t="shared" si="6"/>
        <v>22.587833179206289</v>
      </c>
      <c r="P58" s="12">
        <f t="shared" si="13"/>
        <v>12.85</v>
      </c>
      <c r="Q58" s="3">
        <f t="shared" si="17"/>
        <v>15.828745810499056</v>
      </c>
      <c r="R58" s="5">
        <f t="shared" si="7"/>
        <v>142.45871229449151</v>
      </c>
      <c r="S58" s="12">
        <f t="shared" si="14"/>
        <v>25.6</v>
      </c>
      <c r="T58" s="3">
        <f t="shared" si="18"/>
        <v>20.270432137625317</v>
      </c>
      <c r="U58" s="5">
        <f t="shared" si="8"/>
        <v>291.89422278180456</v>
      </c>
      <c r="V58" s="3"/>
    </row>
    <row r="59" spans="7:22">
      <c r="G59" s="3"/>
      <c r="H59" s="3"/>
      <c r="I59" s="5"/>
      <c r="J59" s="12">
        <f t="shared" si="11"/>
        <v>2.6999999999999984</v>
      </c>
      <c r="K59" s="3">
        <f t="shared" si="15"/>
        <v>3.0409597067152951</v>
      </c>
      <c r="L59" s="5">
        <f t="shared" si="5"/>
        <v>5.4737274720875311</v>
      </c>
      <c r="M59" s="12">
        <f t="shared" si="12"/>
        <v>5.2999999999999972</v>
      </c>
      <c r="N59" s="3">
        <f t="shared" si="16"/>
        <v>6.1785731443711862</v>
      </c>
      <c r="O59" s="5">
        <f t="shared" si="6"/>
        <v>22.242863319736269</v>
      </c>
      <c r="P59" s="12">
        <f t="shared" si="13"/>
        <v>13.1</v>
      </c>
      <c r="Q59" s="3">
        <f t="shared" si="17"/>
        <v>15.590417729674739</v>
      </c>
      <c r="R59" s="5">
        <f t="shared" si="7"/>
        <v>140.31375956707265</v>
      </c>
      <c r="S59" s="12">
        <f t="shared" si="14"/>
        <v>26.1</v>
      </c>
      <c r="T59" s="3">
        <f t="shared" si="18"/>
        <v>19.737333335617766</v>
      </c>
      <c r="U59" s="5">
        <f t="shared" si="8"/>
        <v>284.21760003289586</v>
      </c>
      <c r="V59" s="3"/>
    </row>
    <row r="60" spans="7:22">
      <c r="G60" s="3"/>
      <c r="H60" s="3"/>
      <c r="I60" s="5"/>
      <c r="J60" s="12">
        <f t="shared" si="11"/>
        <v>2.7499999999999982</v>
      </c>
      <c r="K60" s="3">
        <f t="shared" si="15"/>
        <v>2.9922144448161343</v>
      </c>
      <c r="L60" s="5">
        <f t="shared" si="5"/>
        <v>5.3859860006690417</v>
      </c>
      <c r="M60" s="12">
        <f t="shared" si="12"/>
        <v>5.3999999999999968</v>
      </c>
      <c r="N60" s="3">
        <f t="shared" si="16"/>
        <v>6.0819194134305947</v>
      </c>
      <c r="O60" s="5">
        <f t="shared" si="6"/>
        <v>21.894909888350142</v>
      </c>
      <c r="P60" s="12">
        <f t="shared" si="13"/>
        <v>13.35</v>
      </c>
      <c r="Q60" s="3">
        <f t="shared" si="17"/>
        <v>15.350028840772167</v>
      </c>
      <c r="R60" s="5">
        <f t="shared" si="7"/>
        <v>138.1502595669495</v>
      </c>
      <c r="S60" s="12">
        <f t="shared" si="14"/>
        <v>26.6</v>
      </c>
      <c r="T60" s="3">
        <f t="shared" si="18"/>
        <v>19.198023923846407</v>
      </c>
      <c r="U60" s="5">
        <f t="shared" si="8"/>
        <v>276.45154450338828</v>
      </c>
      <c r="V60" s="3"/>
    </row>
    <row r="61" spans="7:22">
      <c r="G61" s="3"/>
      <c r="H61" s="3"/>
      <c r="I61" s="5"/>
      <c r="J61" s="12">
        <f t="shared" si="11"/>
        <v>2.799999999999998</v>
      </c>
      <c r="K61" s="3">
        <f t="shared" si="15"/>
        <v>2.9430463785986745</v>
      </c>
      <c r="L61" s="5">
        <f t="shared" si="5"/>
        <v>5.2974834814776139</v>
      </c>
      <c r="M61" s="12">
        <f t="shared" si="12"/>
        <v>5.4999999999999964</v>
      </c>
      <c r="N61" s="3">
        <f t="shared" si="16"/>
        <v>5.984428889632273</v>
      </c>
      <c r="O61" s="5">
        <f t="shared" si="6"/>
        <v>21.543944002676184</v>
      </c>
      <c r="P61" s="12">
        <f t="shared" si="13"/>
        <v>13.6</v>
      </c>
      <c r="Q61" s="3">
        <f t="shared" si="17"/>
        <v>15.107560236507435</v>
      </c>
      <c r="R61" s="5">
        <f t="shared" si="7"/>
        <v>135.96804212856694</v>
      </c>
      <c r="S61" s="12">
        <f t="shared" si="14"/>
        <v>27.1</v>
      </c>
      <c r="T61" s="3">
        <f t="shared" si="18"/>
        <v>18.652331745349439</v>
      </c>
      <c r="U61" s="5">
        <f t="shared" si="8"/>
        <v>268.59357713303194</v>
      </c>
      <c r="V61" s="3"/>
    </row>
    <row r="62" spans="7:22">
      <c r="G62" s="3"/>
      <c r="H62" s="3"/>
      <c r="I62" s="5"/>
      <c r="J62" s="12">
        <f t="shared" si="11"/>
        <v>2.8499999999999979</v>
      </c>
      <c r="K62" s="3">
        <f t="shared" si="15"/>
        <v>2.8934506853100053</v>
      </c>
      <c r="L62" s="5">
        <f t="shared" si="5"/>
        <v>5.2082112335580097</v>
      </c>
      <c r="M62" s="12">
        <f t="shared" si="12"/>
        <v>5.5999999999999961</v>
      </c>
      <c r="N62" s="3">
        <f t="shared" si="16"/>
        <v>5.8860927571973543</v>
      </c>
      <c r="O62" s="5">
        <f t="shared" si="6"/>
        <v>21.189933925910477</v>
      </c>
      <c r="P62" s="12">
        <f t="shared" si="13"/>
        <v>13.85</v>
      </c>
      <c r="Q62" s="3">
        <f t="shared" si="17"/>
        <v>14.862991077079782</v>
      </c>
      <c r="R62" s="5">
        <f t="shared" si="7"/>
        <v>133.76691969371802</v>
      </c>
      <c r="S62" s="12">
        <f t="shared" si="14"/>
        <v>27.6</v>
      </c>
      <c r="T62" s="3">
        <f t="shared" si="18"/>
        <v>18.100066969509907</v>
      </c>
      <c r="U62" s="5">
        <f t="shared" si="8"/>
        <v>260.64096436094269</v>
      </c>
      <c r="V62" s="3"/>
    </row>
    <row r="63" spans="7:22">
      <c r="G63" s="3"/>
      <c r="H63" s="3"/>
      <c r="I63" s="5"/>
      <c r="J63" s="12">
        <f t="shared" si="11"/>
        <v>2.8999999999999977</v>
      </c>
      <c r="K63" s="3">
        <f t="shared" si="15"/>
        <v>2.843422106434272</v>
      </c>
      <c r="L63" s="5">
        <f t="shared" si="5"/>
        <v>5.1181597915816894</v>
      </c>
      <c r="M63" s="12">
        <f t="shared" si="12"/>
        <v>5.6999999999999957</v>
      </c>
      <c r="N63" s="3">
        <f t="shared" si="16"/>
        <v>5.7869013706200159</v>
      </c>
      <c r="O63" s="5">
        <f t="shared" si="6"/>
        <v>20.832844934232057</v>
      </c>
      <c r="P63" s="12">
        <f t="shared" si="13"/>
        <v>14.1</v>
      </c>
      <c r="Q63" s="3">
        <f t="shared" si="17"/>
        <v>14.616298505033956</v>
      </c>
      <c r="R63" s="5">
        <f t="shared" si="7"/>
        <v>131.54668654530559</v>
      </c>
      <c r="S63" s="12">
        <f t="shared" si="14"/>
        <v>28.1</v>
      </c>
      <c r="T63" s="3">
        <f t="shared" si="18"/>
        <v>17.541019979215939</v>
      </c>
      <c r="U63" s="5">
        <f t="shared" si="8"/>
        <v>252.59068770070954</v>
      </c>
      <c r="V63" s="3"/>
    </row>
    <row r="64" spans="7:22">
      <c r="G64" s="3"/>
      <c r="H64" s="3"/>
      <c r="I64" s="5"/>
      <c r="J64" s="12">
        <f t="shared" si="11"/>
        <v>2.9499999999999975</v>
      </c>
      <c r="K64" s="3">
        <f t="shared" si="15"/>
        <v>2.7929549240587033</v>
      </c>
      <c r="L64" s="5">
        <f t="shared" si="5"/>
        <v>5.0273188633056662</v>
      </c>
      <c r="M64" s="12">
        <f t="shared" si="12"/>
        <v>5.7999999999999954</v>
      </c>
      <c r="N64" s="3">
        <f t="shared" si="16"/>
        <v>5.6868442128685492</v>
      </c>
      <c r="O64" s="5">
        <f t="shared" si="6"/>
        <v>20.472639166326779</v>
      </c>
      <c r="P64" s="12">
        <f t="shared" si="13"/>
        <v>14.35</v>
      </c>
      <c r="Q64" s="3">
        <f t="shared" si="17"/>
        <v>14.367457548354723</v>
      </c>
      <c r="R64" s="5">
        <f t="shared" si="7"/>
        <v>129.30711793519251</v>
      </c>
      <c r="S64" s="12">
        <f t="shared" si="14"/>
        <v>28.6</v>
      </c>
      <c r="T64" s="3">
        <f t="shared" si="18"/>
        <v>16.97495887320801</v>
      </c>
      <c r="U64" s="5">
        <f t="shared" si="8"/>
        <v>244.43940777419536</v>
      </c>
      <c r="V64" s="3"/>
    </row>
    <row r="65" spans="7:22">
      <c r="G65" s="3"/>
      <c r="H65" s="3"/>
      <c r="I65" s="5"/>
      <c r="J65" s="12">
        <f t="shared" si="11"/>
        <v>2.9999999999999973</v>
      </c>
      <c r="K65" s="3">
        <f t="shared" si="15"/>
        <v>2.742042934211963</v>
      </c>
      <c r="L65" s="5">
        <f t="shared" si="5"/>
        <v>4.9356772815815333</v>
      </c>
      <c r="M65" s="12">
        <f t="shared" si="12"/>
        <v>5.899999999999995</v>
      </c>
      <c r="N65" s="3">
        <f t="shared" si="16"/>
        <v>5.585909848117411</v>
      </c>
      <c r="O65" s="5">
        <f t="shared" si="6"/>
        <v>20.109275453222679</v>
      </c>
      <c r="P65" s="12">
        <f t="shared" si="13"/>
        <v>14.6</v>
      </c>
      <c r="Q65" s="3">
        <f t="shared" si="17"/>
        <v>14.116441010661724</v>
      </c>
      <c r="R65" s="5">
        <f t="shared" si="7"/>
        <v>127.04796909595552</v>
      </c>
      <c r="S65" s="12">
        <f t="shared" si="14"/>
        <v>29.1</v>
      </c>
      <c r="T65" s="3">
        <f t="shared" si="18"/>
        <v>16.401626496529744</v>
      </c>
      <c r="U65" s="5">
        <f t="shared" si="8"/>
        <v>236.18342155002833</v>
      </c>
      <c r="V65" s="3"/>
    </row>
    <row r="66" spans="7:22">
      <c r="G66" s="3"/>
      <c r="H66" s="3"/>
      <c r="I66" s="5"/>
      <c r="J66" s="12">
        <f t="shared" si="11"/>
        <v>3.0499999999999972</v>
      </c>
      <c r="K66" s="3">
        <f t="shared" si="15"/>
        <v>2.690679416830942</v>
      </c>
      <c r="L66" s="5">
        <f t="shared" si="5"/>
        <v>4.8432229502956954</v>
      </c>
      <c r="M66" s="12">
        <f t="shared" si="12"/>
        <v>5.9999999999999947</v>
      </c>
      <c r="N66" s="3">
        <f t="shared" si="16"/>
        <v>5.4840858684239313</v>
      </c>
      <c r="O66" s="5">
        <f t="shared" si="6"/>
        <v>19.742709126326154</v>
      </c>
      <c r="P66" s="12">
        <f t="shared" si="13"/>
        <v>14.85</v>
      </c>
      <c r="Q66" s="3">
        <f t="shared" si="17"/>
        <v>13.863219347173507</v>
      </c>
      <c r="R66" s="5">
        <f t="shared" si="7"/>
        <v>124.76897412456155</v>
      </c>
      <c r="S66" s="12">
        <f t="shared" si="14"/>
        <v>29.6</v>
      </c>
      <c r="T66" s="3">
        <f t="shared" si="18"/>
        <v>15.820736887007085</v>
      </c>
      <c r="U66" s="5">
        <f t="shared" si="8"/>
        <v>227.81861117290202</v>
      </c>
      <c r="V66" s="3"/>
    </row>
    <row r="67" spans="7:22">
      <c r="G67" s="3"/>
      <c r="H67" s="3"/>
      <c r="I67" s="5"/>
      <c r="J67" s="12">
        <f t="shared" si="11"/>
        <v>3.099999999999997</v>
      </c>
      <c r="K67" s="3">
        <f t="shared" si="15"/>
        <v>2.6388571019525275</v>
      </c>
      <c r="L67" s="5">
        <f t="shared" si="5"/>
        <v>4.74994278351455</v>
      </c>
      <c r="M67" s="12">
        <f t="shared" si="12"/>
        <v>6.0999999999999943</v>
      </c>
      <c r="N67" s="3">
        <f t="shared" si="16"/>
        <v>5.3813588336618903</v>
      </c>
      <c r="O67" s="5">
        <f t="shared" si="6"/>
        <v>19.372891801182806</v>
      </c>
      <c r="P67" s="12">
        <f t="shared" si="13"/>
        <v>15.1</v>
      </c>
      <c r="Q67" s="3">
        <f t="shared" si="17"/>
        <v>13.607760524878076</v>
      </c>
      <c r="R67" s="5">
        <f t="shared" si="7"/>
        <v>122.46984472390268</v>
      </c>
      <c r="S67" s="12">
        <f t="shared" si="14"/>
        <v>30.1</v>
      </c>
      <c r="T67" s="3">
        <f t="shared" si="18"/>
        <v>15.231970992002603</v>
      </c>
      <c r="U67" s="5">
        <f t="shared" si="8"/>
        <v>219.34038228483749</v>
      </c>
      <c r="V67" s="3"/>
    </row>
    <row r="68" spans="7:22">
      <c r="G68" s="3"/>
      <c r="H68" s="3"/>
      <c r="I68" s="5"/>
      <c r="J68" s="12">
        <f t="shared" si="11"/>
        <v>3.1499999999999968</v>
      </c>
      <c r="K68" s="3">
        <f t="shared" si="15"/>
        <v>2.5865681316566222</v>
      </c>
      <c r="L68" s="5">
        <f t="shared" si="5"/>
        <v>4.6558226369819202</v>
      </c>
      <c r="M68" s="12">
        <f t="shared" si="12"/>
        <v>6.199999999999994</v>
      </c>
      <c r="N68" s="3">
        <f t="shared" si="16"/>
        <v>5.2777142039050577</v>
      </c>
      <c r="O68" s="5">
        <f t="shared" si="6"/>
        <v>18.999771134058207</v>
      </c>
      <c r="P68" s="12">
        <f t="shared" si="13"/>
        <v>15.35</v>
      </c>
      <c r="Q68" s="3">
        <f t="shared" si="17"/>
        <v>13.35002986507728</v>
      </c>
      <c r="R68" s="5">
        <f t="shared" si="7"/>
        <v>120.15026878569552</v>
      </c>
      <c r="S68" s="12">
        <f t="shared" si="14"/>
        <v>30.6</v>
      </c>
      <c r="T68" s="3">
        <f t="shared" si="18"/>
        <v>14.634971463694493</v>
      </c>
      <c r="U68" s="5">
        <f t="shared" si="8"/>
        <v>210.74358907720071</v>
      </c>
      <c r="V68" s="3"/>
    </row>
    <row r="69" spans="7:22">
      <c r="G69" s="3"/>
      <c r="H69" s="3"/>
      <c r="I69" s="5"/>
      <c r="J69" s="12">
        <f t="shared" si="11"/>
        <v>3.1999999999999966</v>
      </c>
      <c r="K69" s="3">
        <f t="shared" si="15"/>
        <v>2.5338040172031686</v>
      </c>
      <c r="L69" s="5">
        <f t="shared" si="5"/>
        <v>4.5608472309657033</v>
      </c>
      <c r="M69" s="12">
        <f t="shared" si="12"/>
        <v>6.2999999999999936</v>
      </c>
      <c r="N69" s="3">
        <f t="shared" si="16"/>
        <v>5.1731362633132498</v>
      </c>
      <c r="O69" s="5">
        <f t="shared" si="6"/>
        <v>18.623290547927699</v>
      </c>
      <c r="P69" s="12">
        <f t="shared" si="13"/>
        <v>15.6</v>
      </c>
      <c r="Q69" s="3">
        <f t="shared" si="17"/>
        <v>13.089989866154069</v>
      </c>
      <c r="R69" s="5">
        <f t="shared" si="7"/>
        <v>117.80990879538662</v>
      </c>
      <c r="S69" s="12">
        <f t="shared" si="14"/>
        <v>31.1</v>
      </c>
      <c r="T69" s="3">
        <f t="shared" si="18"/>
        <v>14.029336277404006</v>
      </c>
      <c r="U69" s="5">
        <f t="shared" si="8"/>
        <v>202.02244239461768</v>
      </c>
      <c r="V69" s="3"/>
    </row>
    <row r="70" spans="7:22">
      <c r="G70" s="3"/>
      <c r="H70" s="3"/>
      <c r="I70" s="5"/>
      <c r="J70" s="12">
        <f t="shared" si="11"/>
        <v>3.2499999999999964</v>
      </c>
      <c r="K70" s="3">
        <f t="shared" si="15"/>
        <v>2.4805555907060821</v>
      </c>
      <c r="L70" s="5">
        <f t="shared" si="5"/>
        <v>4.4650000632709483</v>
      </c>
      <c r="M70" s="12">
        <f t="shared" si="12"/>
        <v>6.3999999999999932</v>
      </c>
      <c r="N70" s="3">
        <f t="shared" si="16"/>
        <v>5.0676080344063426</v>
      </c>
      <c r="O70" s="5">
        <f t="shared" si="6"/>
        <v>18.243388923862835</v>
      </c>
      <c r="P70" s="12">
        <f t="shared" si="13"/>
        <v>15.85</v>
      </c>
      <c r="Q70" s="3">
        <f t="shared" si="17"/>
        <v>12.827600004035986</v>
      </c>
      <c r="R70" s="5">
        <f t="shared" si="7"/>
        <v>115.44840003632387</v>
      </c>
      <c r="S70" s="12">
        <f t="shared" si="14"/>
        <v>31.6</v>
      </c>
      <c r="T70" s="3">
        <f t="shared" si="18"/>
        <v>13.414610827798999</v>
      </c>
      <c r="U70" s="5">
        <f t="shared" si="8"/>
        <v>193.17039592030559</v>
      </c>
      <c r="V70" s="3"/>
    </row>
    <row r="71" spans="7:22">
      <c r="G71" s="3"/>
      <c r="H71" s="3"/>
      <c r="I71" s="5"/>
      <c r="J71" s="12">
        <f t="shared" si="11"/>
        <v>3.2999999999999963</v>
      </c>
      <c r="K71" s="3">
        <f t="shared" ref="K71:K102" si="19">($J$5^1.25-J71^1.25)^(1/1.25)</f>
        <v>2.4268129505670308</v>
      </c>
      <c r="L71" s="5">
        <f t="shared" si="5"/>
        <v>4.3682633110206552</v>
      </c>
      <c r="M71" s="12">
        <f t="shared" si="12"/>
        <v>6.4999999999999929</v>
      </c>
      <c r="N71" s="3">
        <f t="shared" ref="N71:N102" si="20">($M$5^1.25-M71^1.25)^(1/1.25)</f>
        <v>4.9611111814121704</v>
      </c>
      <c r="O71" s="5">
        <f t="shared" si="6"/>
        <v>17.860000253083815</v>
      </c>
      <c r="P71" s="12">
        <f t="shared" si="13"/>
        <v>16.100000000000001</v>
      </c>
      <c r="Q71" s="3">
        <f t="shared" ref="Q71:Q83" si="21">($P$5^1.25-P71^1.25)^(1/1.25)</f>
        <v>12.562816507379363</v>
      </c>
      <c r="R71" s="5">
        <f t="shared" si="7"/>
        <v>113.06534856641427</v>
      </c>
      <c r="S71" s="12">
        <f t="shared" si="14"/>
        <v>32.1</v>
      </c>
      <c r="T71" s="3">
        <f t="shared" ref="T71:T85" si="22">($S$5^1.25-S71^1.25)^(1/1.25)</f>
        <v>12.790278029346467</v>
      </c>
      <c r="U71" s="5">
        <f t="shared" si="8"/>
        <v>184.18000362258914</v>
      </c>
      <c r="V71" s="3"/>
    </row>
    <row r="72" spans="7:22">
      <c r="G72" s="3"/>
      <c r="H72" s="3"/>
      <c r="I72" s="5"/>
      <c r="J72" s="12">
        <f t="shared" si="11"/>
        <v>3.3499999999999961</v>
      </c>
      <c r="K72" s="3">
        <f t="shared" si="19"/>
        <v>2.3725653997468656</v>
      </c>
      <c r="L72" s="5">
        <f t="shared" ref="L72:L104" si="23">K72*0.5*3.6*$J$4</f>
        <v>4.270617719544358</v>
      </c>
      <c r="M72" s="12">
        <f t="shared" si="12"/>
        <v>6.5999999999999925</v>
      </c>
      <c r="N72" s="3">
        <f t="shared" si="20"/>
        <v>4.8536259011340652</v>
      </c>
      <c r="O72" s="5">
        <f t="shared" ref="O72:O105" si="24">N72*0.5*3.6*$M$4</f>
        <v>17.473053244082635</v>
      </c>
      <c r="P72" s="12">
        <f t="shared" si="13"/>
        <v>16.350000000000001</v>
      </c>
      <c r="Q72" s="3">
        <f t="shared" si="21"/>
        <v>12.295592103962523</v>
      </c>
      <c r="R72" s="5">
        <f t="shared" ref="R72:R83" si="25">Q72*0.5*3.6*$P$4</f>
        <v>110.66032893566272</v>
      </c>
      <c r="S72" s="12">
        <f t="shared" si="14"/>
        <v>32.6</v>
      </c>
      <c r="T72" s="3">
        <f t="shared" si="22"/>
        <v>12.155745759849081</v>
      </c>
      <c r="U72" s="5">
        <f t="shared" ref="U72:U85" si="26">T72*0.5*3.6*$S$4</f>
        <v>175.04273894182677</v>
      </c>
      <c r="V72" s="3"/>
    </row>
    <row r="73" spans="7:22">
      <c r="G73" s="3"/>
      <c r="H73" s="3"/>
      <c r="I73" s="5"/>
      <c r="J73" s="12">
        <f t="shared" ref="J73:J103" si="27">J72+0.05</f>
        <v>3.3999999999999959</v>
      </c>
      <c r="K73" s="3">
        <f t="shared" si="19"/>
        <v>2.3178013757759741</v>
      </c>
      <c r="L73" s="5">
        <f t="shared" si="23"/>
        <v>4.1720424763967534</v>
      </c>
      <c r="M73" s="12">
        <f t="shared" ref="M73:M105" si="28">M72+0.1</f>
        <v>6.6999999999999922</v>
      </c>
      <c r="N73" s="3">
        <f t="shared" si="20"/>
        <v>4.7451307994937384</v>
      </c>
      <c r="O73" s="5">
        <f t="shared" si="24"/>
        <v>17.08247087817746</v>
      </c>
      <c r="P73" s="12">
        <f t="shared" ref="P73:P83" si="29">P72+0.25</f>
        <v>16.600000000000001</v>
      </c>
      <c r="Q73" s="3">
        <f t="shared" si="21"/>
        <v>12.02587573412878</v>
      </c>
      <c r="R73" s="5">
        <f t="shared" si="25"/>
        <v>108.23288160715903</v>
      </c>
      <c r="S73" s="12">
        <f t="shared" ref="S73:S85" si="30">S72+0.5</f>
        <v>33.1</v>
      </c>
      <c r="T73" s="3">
        <f t="shared" si="22"/>
        <v>11.510330706185604</v>
      </c>
      <c r="U73" s="5">
        <f t="shared" si="26"/>
        <v>165.74876216907271</v>
      </c>
      <c r="V73" s="3"/>
    </row>
    <row r="74" spans="7:22">
      <c r="G74" s="3"/>
      <c r="H74" s="3"/>
      <c r="I74" s="5"/>
      <c r="J74" s="12">
        <f t="shared" si="27"/>
        <v>3.4499999999999957</v>
      </c>
      <c r="K74" s="3">
        <f t="shared" si="19"/>
        <v>2.2625083711887446</v>
      </c>
      <c r="L74" s="5">
        <f t="shared" si="23"/>
        <v>4.0725150681397402</v>
      </c>
      <c r="M74" s="12">
        <f t="shared" si="28"/>
        <v>6.7999999999999918</v>
      </c>
      <c r="N74" s="3">
        <f t="shared" si="20"/>
        <v>4.6356027515519553</v>
      </c>
      <c r="O74" s="5">
        <f t="shared" si="24"/>
        <v>16.688169905587038</v>
      </c>
      <c r="P74" s="12">
        <f t="shared" si="29"/>
        <v>16.850000000000001</v>
      </c>
      <c r="Q74" s="3">
        <f t="shared" si="21"/>
        <v>11.753612226336221</v>
      </c>
      <c r="R74" s="5">
        <f t="shared" si="25"/>
        <v>105.78251003702599</v>
      </c>
      <c r="S74" s="12">
        <f t="shared" si="30"/>
        <v>33.6</v>
      </c>
      <c r="T74" s="3">
        <f t="shared" si="22"/>
        <v>10.853237244029465</v>
      </c>
      <c r="U74" s="5">
        <f t="shared" si="26"/>
        <v>156.28661631402431</v>
      </c>
      <c r="V74" s="3"/>
    </row>
    <row r="75" spans="7:22">
      <c r="G75" s="3"/>
      <c r="H75" s="3"/>
      <c r="I75" s="5"/>
      <c r="J75" s="12">
        <f t="shared" si="27"/>
        <v>3.4999999999999956</v>
      </c>
      <c r="K75" s="3">
        <f t="shared" si="19"/>
        <v>2.2066728428012508</v>
      </c>
      <c r="L75" s="5">
        <f t="shared" si="23"/>
        <v>3.9720111170422516</v>
      </c>
      <c r="M75" s="12">
        <f t="shared" si="28"/>
        <v>6.8999999999999915</v>
      </c>
      <c r="N75" s="3">
        <f t="shared" si="20"/>
        <v>4.5250167423774936</v>
      </c>
      <c r="O75" s="5">
        <f t="shared" si="24"/>
        <v>16.290060272558978</v>
      </c>
      <c r="P75" s="12">
        <f t="shared" si="29"/>
        <v>17.100000000000001</v>
      </c>
      <c r="Q75" s="3">
        <f t="shared" si="21"/>
        <v>11.478741928914864</v>
      </c>
      <c r="R75" s="5">
        <f t="shared" si="25"/>
        <v>103.30867736023379</v>
      </c>
      <c r="S75" s="12">
        <f t="shared" si="30"/>
        <v>34.1</v>
      </c>
      <c r="T75" s="3">
        <f t="shared" si="22"/>
        <v>10.183529312462786</v>
      </c>
      <c r="U75" s="5">
        <f t="shared" si="26"/>
        <v>146.64282209946413</v>
      </c>
      <c r="V75" s="3"/>
    </row>
    <row r="76" spans="7:22">
      <c r="G76" s="3"/>
      <c r="H76" s="3"/>
      <c r="I76" s="5"/>
      <c r="J76" s="12">
        <f t="shared" si="27"/>
        <v>3.5499999999999954</v>
      </c>
      <c r="K76" s="3">
        <f t="shared" si="19"/>
        <v>2.1502801079212821</v>
      </c>
      <c r="L76" s="5">
        <f t="shared" si="23"/>
        <v>3.8705041942583081</v>
      </c>
      <c r="M76" s="12">
        <f t="shared" si="28"/>
        <v>6.9999999999999911</v>
      </c>
      <c r="N76" s="3">
        <f t="shared" si="20"/>
        <v>4.413345685602506</v>
      </c>
      <c r="O76" s="5">
        <f t="shared" si="24"/>
        <v>15.888044468169022</v>
      </c>
      <c r="P76" s="12">
        <f t="shared" si="29"/>
        <v>17.350000000000001</v>
      </c>
      <c r="Q76" s="3">
        <f t="shared" si="21"/>
        <v>11.201200290958356</v>
      </c>
      <c r="R76" s="5">
        <f t="shared" si="25"/>
        <v>100.81080261862522</v>
      </c>
      <c r="S76" s="12">
        <f t="shared" si="30"/>
        <v>34.6</v>
      </c>
      <c r="T76" s="3">
        <f t="shared" si="22"/>
        <v>9.5000921581741924</v>
      </c>
      <c r="U76" s="5">
        <f t="shared" si="26"/>
        <v>136.80132707770838</v>
      </c>
      <c r="V76" s="3"/>
    </row>
    <row r="77" spans="7:22">
      <c r="G77" s="3"/>
      <c r="H77" s="3"/>
      <c r="I77" s="5"/>
      <c r="J77" s="12">
        <f t="shared" si="27"/>
        <v>3.5999999999999952</v>
      </c>
      <c r="K77" s="3">
        <f t="shared" si="19"/>
        <v>2.093314225167938</v>
      </c>
      <c r="L77" s="5">
        <f t="shared" si="23"/>
        <v>3.7679656053022885</v>
      </c>
      <c r="M77" s="12">
        <f t="shared" si="28"/>
        <v>7.0999999999999908</v>
      </c>
      <c r="N77" s="3">
        <f t="shared" si="20"/>
        <v>4.3005602158425695</v>
      </c>
      <c r="O77" s="5">
        <f t="shared" si="24"/>
        <v>15.48201677703325</v>
      </c>
      <c r="P77" s="12">
        <f t="shared" si="29"/>
        <v>17.600000000000001</v>
      </c>
      <c r="Q77" s="3">
        <f t="shared" si="21"/>
        <v>10.920917383828584</v>
      </c>
      <c r="R77" s="5">
        <f t="shared" si="25"/>
        <v>98.288256454457255</v>
      </c>
      <c r="S77" s="12">
        <f t="shared" si="30"/>
        <v>35.1</v>
      </c>
      <c r="T77" s="3">
        <f t="shared" si="22"/>
        <v>8.8015790013428905</v>
      </c>
      <c r="U77" s="5">
        <f t="shared" si="26"/>
        <v>126.74273761933763</v>
      </c>
      <c r="V77" s="3"/>
    </row>
    <row r="78" spans="7:22">
      <c r="G78" s="3"/>
      <c r="H78" s="3"/>
      <c r="I78" s="5"/>
      <c r="J78" s="12">
        <f t="shared" si="27"/>
        <v>3.649999999999995</v>
      </c>
      <c r="K78" s="3">
        <f t="shared" si="19"/>
        <v>2.0357578570600121</v>
      </c>
      <c r="L78" s="5">
        <f t="shared" si="23"/>
        <v>3.6643641427080218</v>
      </c>
      <c r="M78" s="12">
        <f t="shared" si="28"/>
        <v>7.1999999999999904</v>
      </c>
      <c r="N78" s="3">
        <f t="shared" si="20"/>
        <v>4.1866284503358813</v>
      </c>
      <c r="O78" s="5">
        <f t="shared" si="24"/>
        <v>15.071862421209174</v>
      </c>
      <c r="P78" s="12">
        <f t="shared" si="29"/>
        <v>17.850000000000001</v>
      </c>
      <c r="Q78" s="3">
        <f t="shared" si="21"/>
        <v>10.637817352950304</v>
      </c>
      <c r="R78" s="5">
        <f t="shared" si="25"/>
        <v>95.740356176552723</v>
      </c>
      <c r="S78" s="12">
        <f t="shared" si="30"/>
        <v>35.6</v>
      </c>
      <c r="T78" s="3">
        <f t="shared" si="22"/>
        <v>8.0863344875757335</v>
      </c>
      <c r="U78" s="5">
        <f t="shared" si="26"/>
        <v>116.44321662109057</v>
      </c>
      <c r="V78" s="3"/>
    </row>
    <row r="79" spans="7:22">
      <c r="G79" s="3"/>
      <c r="H79" s="3"/>
      <c r="I79" s="5"/>
      <c r="J79" s="12">
        <f t="shared" si="27"/>
        <v>3.6999999999999948</v>
      </c>
      <c r="K79" s="3">
        <f t="shared" si="19"/>
        <v>1.9775921108758925</v>
      </c>
      <c r="L79" s="5">
        <f t="shared" si="23"/>
        <v>3.5596657995766066</v>
      </c>
      <c r="M79" s="12">
        <f t="shared" si="28"/>
        <v>7.2999999999999901</v>
      </c>
      <c r="N79" s="3">
        <f t="shared" si="20"/>
        <v>4.0715157141200287</v>
      </c>
      <c r="O79" s="5">
        <f t="shared" si="24"/>
        <v>14.657456570832103</v>
      </c>
      <c r="P79" s="12">
        <f t="shared" si="29"/>
        <v>18.100000000000001</v>
      </c>
      <c r="Q79" s="3">
        <f t="shared" si="21"/>
        <v>10.351817787317369</v>
      </c>
      <c r="R79" s="5">
        <f t="shared" si="25"/>
        <v>93.166360085856326</v>
      </c>
      <c r="S79" s="12">
        <f t="shared" si="30"/>
        <v>36.1</v>
      </c>
      <c r="T79" s="3">
        <f t="shared" si="22"/>
        <v>7.3522809346591531</v>
      </c>
      <c r="U79" s="5">
        <f t="shared" si="26"/>
        <v>105.87284545909181</v>
      </c>
      <c r="V79" s="3"/>
    </row>
    <row r="80" spans="7:22">
      <c r="G80" s="3"/>
      <c r="H80" s="3"/>
      <c r="I80" s="5"/>
      <c r="J80" s="12">
        <f t="shared" si="27"/>
        <v>3.7499999999999947</v>
      </c>
      <c r="K80" s="3">
        <f t="shared" si="19"/>
        <v>1.9187963534488186</v>
      </c>
      <c r="L80" s="5">
        <f t="shared" si="23"/>
        <v>3.4538334362078738</v>
      </c>
      <c r="M80" s="12">
        <f t="shared" si="28"/>
        <v>7.3999999999999897</v>
      </c>
      <c r="N80" s="3">
        <f t="shared" si="20"/>
        <v>3.9551842217517907</v>
      </c>
      <c r="O80" s="5">
        <f t="shared" si="24"/>
        <v>14.238663198306448</v>
      </c>
      <c r="P80" s="12">
        <f t="shared" si="29"/>
        <v>18.350000000000001</v>
      </c>
      <c r="Q80" s="3">
        <f t="shared" si="21"/>
        <v>10.062828991287775</v>
      </c>
      <c r="R80" s="5">
        <f t="shared" si="25"/>
        <v>90.565460921589974</v>
      </c>
      <c r="S80" s="12">
        <f t="shared" si="30"/>
        <v>36.6</v>
      </c>
      <c r="T80" s="3">
        <f t="shared" si="22"/>
        <v>6.596741973913935</v>
      </c>
      <c r="U80" s="5">
        <f t="shared" si="26"/>
        <v>94.99308442436066</v>
      </c>
      <c r="V80" s="3"/>
    </row>
    <row r="81" spans="7:22">
      <c r="G81" s="3"/>
      <c r="H81" s="3"/>
      <c r="I81" s="5"/>
      <c r="J81" s="12">
        <f t="shared" si="27"/>
        <v>3.7999999999999945</v>
      </c>
      <c r="K81" s="3">
        <f t="shared" si="19"/>
        <v>1.8593479944799538</v>
      </c>
      <c r="L81" s="5">
        <f t="shared" si="23"/>
        <v>3.3468263900639168</v>
      </c>
      <c r="M81" s="12">
        <f t="shared" si="28"/>
        <v>7.4999999999999893</v>
      </c>
      <c r="N81" s="3">
        <f t="shared" si="20"/>
        <v>3.8375927068976416</v>
      </c>
      <c r="O81" s="5">
        <f t="shared" si="24"/>
        <v>13.815333744831511</v>
      </c>
      <c r="P81" s="12">
        <f t="shared" si="29"/>
        <v>18.600000000000001</v>
      </c>
      <c r="Q81" s="3">
        <f t="shared" si="21"/>
        <v>9.7707531396272991</v>
      </c>
      <c r="R81" s="5">
        <f t="shared" si="25"/>
        <v>87.936778256645709</v>
      </c>
      <c r="S81" s="12">
        <f t="shared" si="30"/>
        <v>37.1</v>
      </c>
      <c r="T81" s="3">
        <f t="shared" si="22"/>
        <v>5.8161542901838015</v>
      </c>
      <c r="U81" s="5">
        <f t="shared" si="26"/>
        <v>83.752621778646741</v>
      </c>
      <c r="V81" s="3"/>
    </row>
    <row r="82" spans="7:22">
      <c r="G82" s="3"/>
      <c r="H82" s="3"/>
      <c r="I82" s="5"/>
      <c r="J82" s="12">
        <f t="shared" si="27"/>
        <v>3.8499999999999943</v>
      </c>
      <c r="K82" s="3">
        <f t="shared" si="19"/>
        <v>1.799222231544461</v>
      </c>
      <c r="L82" s="5">
        <f t="shared" si="23"/>
        <v>3.2386000167800297</v>
      </c>
      <c r="M82" s="12">
        <f t="shared" si="28"/>
        <v>7.599999999999989</v>
      </c>
      <c r="N82" s="3">
        <f t="shared" si="20"/>
        <v>3.7186959889599143</v>
      </c>
      <c r="O82" s="5">
        <f t="shared" si="24"/>
        <v>13.387305560255692</v>
      </c>
      <c r="P82" s="12">
        <f t="shared" si="29"/>
        <v>18.850000000000001</v>
      </c>
      <c r="Q82" s="3">
        <f t="shared" si="21"/>
        <v>9.4754832921241849</v>
      </c>
      <c r="R82" s="5">
        <f t="shared" si="25"/>
        <v>85.279349629117661</v>
      </c>
      <c r="S82" s="12">
        <f t="shared" si="30"/>
        <v>37.6</v>
      </c>
      <c r="T82" s="3">
        <f t="shared" si="22"/>
        <v>5.005563336216543</v>
      </c>
      <c r="U82" s="5">
        <f t="shared" si="26"/>
        <v>72.08011204151822</v>
      </c>
      <c r="V82" s="3"/>
    </row>
    <row r="83" spans="7:22">
      <c r="G83" s="3"/>
      <c r="H83" s="3"/>
      <c r="I83" s="5"/>
      <c r="J83" s="12">
        <f t="shared" si="27"/>
        <v>3.8999999999999941</v>
      </c>
      <c r="K83" s="3">
        <f t="shared" si="19"/>
        <v>1.7383917481158115</v>
      </c>
      <c r="L83" s="5">
        <f t="shared" si="23"/>
        <v>3.129105146608461</v>
      </c>
      <c r="M83" s="12">
        <f t="shared" si="28"/>
        <v>7.6999999999999886</v>
      </c>
      <c r="N83" s="3">
        <f t="shared" si="20"/>
        <v>3.5984444630889239</v>
      </c>
      <c r="O83" s="5">
        <f t="shared" si="24"/>
        <v>12.954400067120126</v>
      </c>
      <c r="P83" s="12">
        <f t="shared" si="29"/>
        <v>19.100000000000001</v>
      </c>
      <c r="Q83" s="3">
        <f t="shared" si="21"/>
        <v>9.1769022380961722</v>
      </c>
      <c r="R83" s="5">
        <f t="shared" si="25"/>
        <v>82.592120142865554</v>
      </c>
      <c r="S83" s="12">
        <f t="shared" si="30"/>
        <v>38.1</v>
      </c>
      <c r="T83" s="3">
        <f t="shared" si="22"/>
        <v>4.1576571352205081</v>
      </c>
      <c r="U83" s="5">
        <f t="shared" si="26"/>
        <v>59.870262747175317</v>
      </c>
      <c r="V83" s="3"/>
    </row>
    <row r="84" spans="7:22">
      <c r="G84" s="3"/>
      <c r="H84" s="3"/>
      <c r="I84" s="5"/>
      <c r="J84" s="12">
        <f t="shared" si="27"/>
        <v>3.949999999999994</v>
      </c>
      <c r="K84" s="3">
        <f t="shared" si="19"/>
        <v>1.6768263534748831</v>
      </c>
      <c r="L84" s="5">
        <f t="shared" si="23"/>
        <v>3.0182874362547896</v>
      </c>
      <c r="M84" s="12">
        <f t="shared" si="28"/>
        <v>7.7999999999999883</v>
      </c>
      <c r="N84" s="3">
        <f t="shared" si="20"/>
        <v>3.4767834962316302</v>
      </c>
      <c r="O84" s="5">
        <f t="shared" si="24"/>
        <v>12.516420586433869</v>
      </c>
      <c r="P84" s="12">
        <f t="shared" ref="P84:P106" si="31">P83+0.25</f>
        <v>19.350000000000001</v>
      </c>
      <c r="Q84" s="3">
        <f t="shared" ref="Q84:Q106" si="32">($P$5^1.25-P84^1.25)^(1/1.25)</f>
        <v>8.8748811332716873</v>
      </c>
      <c r="R84" s="5">
        <f t="shared" ref="R84:R106" si="33">Q84*0.5*3.6*$P$4</f>
        <v>79.873930199445184</v>
      </c>
      <c r="S84" s="12">
        <f t="shared" si="30"/>
        <v>38.6</v>
      </c>
      <c r="T84" s="3">
        <f t="shared" si="22"/>
        <v>3.2606599125571343</v>
      </c>
      <c r="U84" s="5">
        <f t="shared" si="26"/>
        <v>46.953502740822735</v>
      </c>
      <c r="V84" s="3"/>
    </row>
    <row r="85" spans="7:22">
      <c r="G85" s="3"/>
      <c r="H85" s="3"/>
      <c r="I85" s="5"/>
      <c r="J85" s="12">
        <f t="shared" si="27"/>
        <v>3.9999999999999938</v>
      </c>
      <c r="K85" s="3">
        <f t="shared" si="19"/>
        <v>1.6144925500635896</v>
      </c>
      <c r="L85" s="5">
        <f t="shared" si="23"/>
        <v>2.9060865901144615</v>
      </c>
      <c r="M85" s="12">
        <f t="shared" si="28"/>
        <v>7.8999999999999879</v>
      </c>
      <c r="N85" s="3">
        <f t="shared" si="20"/>
        <v>3.3536527069497706</v>
      </c>
      <c r="O85" s="5">
        <f t="shared" si="24"/>
        <v>12.073149745019174</v>
      </c>
      <c r="P85" s="12">
        <f t="shared" si="31"/>
        <v>19.600000000000001</v>
      </c>
      <c r="Q85" s="3">
        <f t="shared" si="32"/>
        <v>8.5692778811762409</v>
      </c>
      <c r="R85" s="5">
        <f t="shared" si="33"/>
        <v>77.123500930586161</v>
      </c>
      <c r="S85" s="12">
        <f t="shared" si="30"/>
        <v>39.1</v>
      </c>
      <c r="T85" s="3">
        <f t="shared" si="22"/>
        <v>2.2927141424270667</v>
      </c>
      <c r="U85" s="5">
        <f t="shared" si="26"/>
        <v>33.015083650949762</v>
      </c>
      <c r="V85" s="3"/>
    </row>
    <row r="86" spans="7:22">
      <c r="G86" s="3"/>
      <c r="H86" s="3"/>
      <c r="I86" s="5"/>
      <c r="J86" s="12">
        <f t="shared" si="27"/>
        <v>4.0499999999999936</v>
      </c>
      <c r="K86" s="3">
        <f t="shared" si="19"/>
        <v>1.5513530093379071</v>
      </c>
      <c r="L86" s="5">
        <f t="shared" si="23"/>
        <v>2.792435416808233</v>
      </c>
      <c r="M86" s="12">
        <f t="shared" si="28"/>
        <v>7.9999999999999876</v>
      </c>
      <c r="N86" s="3">
        <f t="shared" si="20"/>
        <v>3.2289851001271845</v>
      </c>
      <c r="O86" s="5">
        <f t="shared" si="24"/>
        <v>11.624346360457865</v>
      </c>
      <c r="P86" s="12">
        <f t="shared" si="31"/>
        <v>19.850000000000001</v>
      </c>
      <c r="Q86" s="3">
        <f t="shared" si="32"/>
        <v>8.2599351973350963</v>
      </c>
      <c r="R86" s="5">
        <f t="shared" si="33"/>
        <v>74.339416776015867</v>
      </c>
      <c r="S86" s="12">
        <f>S85+0.1</f>
        <v>39.200000000000003</v>
      </c>
      <c r="T86" s="3">
        <f t="shared" ref="T86" si="34">($S$5^1.25-S86^1.25)^(1/1.25)</f>
        <v>2.0870743918777688</v>
      </c>
      <c r="U86" s="5">
        <f t="shared" ref="U86" si="35">T86*0.5*3.6*$S$4</f>
        <v>30.053871243039872</v>
      </c>
      <c r="V86" s="3"/>
    </row>
    <row r="87" spans="7:22">
      <c r="G87" s="3"/>
      <c r="H87" s="3"/>
      <c r="I87" s="5"/>
      <c r="J87" s="12">
        <f t="shared" si="27"/>
        <v>4.0999999999999934</v>
      </c>
      <c r="K87" s="3">
        <f t="shared" si="19"/>
        <v>1.4873659309506917</v>
      </c>
      <c r="L87" s="5">
        <f t="shared" si="23"/>
        <v>2.6772586757112453</v>
      </c>
      <c r="M87" s="12">
        <f t="shared" si="28"/>
        <v>8.0999999999999872</v>
      </c>
      <c r="N87" s="3">
        <f t="shared" si="20"/>
        <v>3.1027060186758209</v>
      </c>
      <c r="O87" s="5">
        <f t="shared" si="24"/>
        <v>11.169741667232955</v>
      </c>
      <c r="P87" s="12">
        <f t="shared" si="31"/>
        <v>20.100000000000001</v>
      </c>
      <c r="Q87" s="3">
        <f t="shared" si="32"/>
        <v>7.9466782759228405</v>
      </c>
      <c r="R87" s="5">
        <f t="shared" si="33"/>
        <v>71.520104483305559</v>
      </c>
      <c r="S87" s="12">
        <f t="shared" ref="S87:S93" si="36">S86+0.1</f>
        <v>39.300000000000004</v>
      </c>
      <c r="T87" s="3">
        <f t="shared" ref="T87:T93" si="37">($S$5^1.25-S87^1.25)^(1/1.25)</f>
        <v>1.8760924457237136</v>
      </c>
      <c r="U87" s="5">
        <f t="shared" ref="U87:U93" si="38">T87*0.5*3.6*$S$4</f>
        <v>27.015731218421475</v>
      </c>
      <c r="V87" s="3"/>
    </row>
    <row r="88" spans="7:22">
      <c r="G88" s="3"/>
      <c r="H88" s="3"/>
      <c r="I88" s="5"/>
      <c r="J88" s="12">
        <f t="shared" si="27"/>
        <v>4.1499999999999932</v>
      </c>
      <c r="K88" s="3">
        <f t="shared" si="19"/>
        <v>1.4224842513611748</v>
      </c>
      <c r="L88" s="5">
        <f t="shared" si="23"/>
        <v>2.560471652450115</v>
      </c>
      <c r="M88" s="12">
        <f t="shared" si="28"/>
        <v>8.1999999999999869</v>
      </c>
      <c r="N88" s="3">
        <f t="shared" si="20"/>
        <v>2.9747318619013896</v>
      </c>
      <c r="O88" s="5">
        <f t="shared" si="24"/>
        <v>10.709034702845003</v>
      </c>
      <c r="P88" s="12">
        <f t="shared" si="31"/>
        <v>20.350000000000001</v>
      </c>
      <c r="Q88" s="3">
        <f t="shared" si="32"/>
        <v>7.6293119529009807</v>
      </c>
      <c r="R88" s="5">
        <f t="shared" si="33"/>
        <v>68.663807576108823</v>
      </c>
      <c r="S88" s="12">
        <f t="shared" si="36"/>
        <v>39.400000000000006</v>
      </c>
      <c r="T88" s="3">
        <f t="shared" si="37"/>
        <v>1.6588476125275495</v>
      </c>
      <c r="U88" s="5">
        <f t="shared" si="38"/>
        <v>23.887405620396713</v>
      </c>
      <c r="V88" s="3"/>
    </row>
    <row r="89" spans="7:22">
      <c r="G89" s="3"/>
      <c r="H89" s="3"/>
      <c r="I89" s="5"/>
      <c r="J89" s="12">
        <f t="shared" si="27"/>
        <v>4.1999999999999931</v>
      </c>
      <c r="K89" s="3">
        <f t="shared" si="19"/>
        <v>1.3566546555036938</v>
      </c>
      <c r="L89" s="5">
        <f t="shared" si="23"/>
        <v>2.441978379906649</v>
      </c>
      <c r="M89" s="12">
        <f t="shared" si="28"/>
        <v>8.2999999999999865</v>
      </c>
      <c r="N89" s="3">
        <f t="shared" si="20"/>
        <v>2.8449685027223581</v>
      </c>
      <c r="O89" s="5">
        <f t="shared" si="24"/>
        <v>10.24188660980049</v>
      </c>
      <c r="P89" s="12">
        <f t="shared" si="31"/>
        <v>20.6</v>
      </c>
      <c r="Q89" s="3">
        <f t="shared" si="32"/>
        <v>7.3076172241162416</v>
      </c>
      <c r="R89" s="5">
        <f t="shared" si="33"/>
        <v>65.768555017046168</v>
      </c>
      <c r="S89" s="12">
        <f t="shared" si="36"/>
        <v>39.500000000000007</v>
      </c>
      <c r="T89" s="3">
        <f t="shared" si="37"/>
        <v>1.4340721804155605</v>
      </c>
      <c r="U89" s="5">
        <f t="shared" si="38"/>
        <v>20.650639397984072</v>
      </c>
      <c r="V89" s="3"/>
    </row>
    <row r="90" spans="7:22">
      <c r="G90" s="3"/>
      <c r="H90" s="3"/>
      <c r="I90" s="5"/>
      <c r="J90" s="12">
        <f t="shared" si="27"/>
        <v>4.2499999999999929</v>
      </c>
      <c r="K90" s="3">
        <f t="shared" si="19"/>
        <v>1.2898163270220162</v>
      </c>
      <c r="L90" s="5">
        <f t="shared" si="23"/>
        <v>2.3216693886396294</v>
      </c>
      <c r="M90" s="12">
        <f t="shared" si="28"/>
        <v>8.3999999999999861</v>
      </c>
      <c r="N90" s="3">
        <f t="shared" si="20"/>
        <v>2.7133093110073934</v>
      </c>
      <c r="O90" s="5">
        <f t="shared" si="24"/>
        <v>9.7679135196266156</v>
      </c>
      <c r="P90" s="12">
        <f t="shared" si="31"/>
        <v>20.85</v>
      </c>
      <c r="Q90" s="3">
        <f t="shared" si="32"/>
        <v>6.981346926595255</v>
      </c>
      <c r="R90" s="5">
        <f t="shared" si="33"/>
        <v>62.832122339357291</v>
      </c>
      <c r="S90" s="12">
        <f t="shared" si="36"/>
        <v>39.600000000000009</v>
      </c>
      <c r="T90" s="3">
        <f t="shared" si="37"/>
        <v>1.1999201425550994</v>
      </c>
      <c r="U90" s="5">
        <f t="shared" si="38"/>
        <v>17.27885005279343</v>
      </c>
      <c r="V90" s="3"/>
    </row>
    <row r="91" spans="7:22">
      <c r="G91" s="3"/>
      <c r="H91" s="3"/>
      <c r="I91" s="5"/>
      <c r="J91" s="12">
        <f t="shared" si="27"/>
        <v>4.2999999999999927</v>
      </c>
      <c r="K91" s="3">
        <f t="shared" si="19"/>
        <v>1.2218993456583327</v>
      </c>
      <c r="L91" s="5">
        <f t="shared" si="23"/>
        <v>2.1994188221849988</v>
      </c>
      <c r="M91" s="12">
        <f t="shared" si="28"/>
        <v>8.4999999999999858</v>
      </c>
      <c r="N91" s="3">
        <f t="shared" si="20"/>
        <v>2.5796326540440409</v>
      </c>
      <c r="O91" s="5">
        <f t="shared" si="24"/>
        <v>9.2866775545585476</v>
      </c>
      <c r="P91" s="12">
        <f t="shared" si="31"/>
        <v>21.1</v>
      </c>
      <c r="Q91" s="3">
        <f t="shared" si="32"/>
        <v>6.6502203190496108</v>
      </c>
      <c r="R91" s="5">
        <f t="shared" si="33"/>
        <v>59.851982871446495</v>
      </c>
      <c r="S91" s="12">
        <f t="shared" si="36"/>
        <v>39.70000000000001</v>
      </c>
      <c r="T91" s="3">
        <f t="shared" si="37"/>
        <v>0.95347766773167486</v>
      </c>
      <c r="U91" s="5">
        <f t="shared" si="38"/>
        <v>13.730078415336118</v>
      </c>
      <c r="V91" s="3"/>
    </row>
    <row r="92" spans="7:22">
      <c r="G92" s="3"/>
      <c r="H92" s="3"/>
      <c r="I92" s="5"/>
      <c r="J92" s="12">
        <f t="shared" si="27"/>
        <v>4.3499999999999925</v>
      </c>
      <c r="K92" s="3">
        <f t="shared" si="19"/>
        <v>1.1528225994651649</v>
      </c>
      <c r="L92" s="5">
        <f t="shared" si="23"/>
        <v>2.0750806790372969</v>
      </c>
      <c r="M92" s="12">
        <f t="shared" si="28"/>
        <v>8.5999999999999854</v>
      </c>
      <c r="N92" s="3">
        <f t="shared" si="20"/>
        <v>2.4437986913166703</v>
      </c>
      <c r="O92" s="5">
        <f t="shared" si="24"/>
        <v>8.7976752887400131</v>
      </c>
      <c r="P92" s="12">
        <f t="shared" si="31"/>
        <v>21.35</v>
      </c>
      <c r="Q92" s="3">
        <f t="shared" si="32"/>
        <v>6.3139161917243687</v>
      </c>
      <c r="R92" s="5">
        <f t="shared" si="33"/>
        <v>56.825245725519324</v>
      </c>
      <c r="S92" s="12">
        <f t="shared" si="36"/>
        <v>39.800000000000011</v>
      </c>
      <c r="T92" s="3">
        <f t="shared" si="37"/>
        <v>0.68951944458616921</v>
      </c>
      <c r="U92" s="5">
        <f t="shared" si="38"/>
        <v>9.9290800020408376</v>
      </c>
      <c r="V92" s="3"/>
    </row>
    <row r="93" spans="7:22">
      <c r="G93" s="3"/>
      <c r="H93" s="3"/>
      <c r="I93" s="5"/>
      <c r="J93" s="12">
        <f t="shared" si="27"/>
        <v>4.3999999999999924</v>
      </c>
      <c r="K93" s="3">
        <f t="shared" si="19"/>
        <v>1.082491015630874</v>
      </c>
      <c r="L93" s="5">
        <f t="shared" si="23"/>
        <v>1.9484838281355732</v>
      </c>
      <c r="M93" s="12">
        <f t="shared" si="28"/>
        <v>8.6999999999999851</v>
      </c>
      <c r="N93" s="3">
        <f t="shared" si="20"/>
        <v>2.3056451989303333</v>
      </c>
      <c r="O93" s="5">
        <f t="shared" si="24"/>
        <v>8.3003227161491999</v>
      </c>
      <c r="P93" s="12">
        <f t="shared" si="31"/>
        <v>21.6</v>
      </c>
      <c r="Q93" s="3">
        <f t="shared" si="32"/>
        <v>5.9720639770596637</v>
      </c>
      <c r="R93" s="5">
        <f t="shared" si="33"/>
        <v>53.748575793536979</v>
      </c>
      <c r="S93" s="12">
        <f t="shared" si="36"/>
        <v>39.900000000000013</v>
      </c>
      <c r="T93" s="3">
        <f t="shared" si="37"/>
        <v>0.39612417721318888</v>
      </c>
      <c r="U93" s="5">
        <f t="shared" si="38"/>
        <v>5.7041881518699196</v>
      </c>
      <c r="V93" s="3"/>
    </row>
    <row r="94" spans="7:22">
      <c r="G94" s="3"/>
      <c r="H94" s="3"/>
      <c r="I94" s="5"/>
      <c r="J94" s="12">
        <f t="shared" si="27"/>
        <v>4.4499999999999922</v>
      </c>
      <c r="K94" s="3">
        <f t="shared" si="19"/>
        <v>1.0107918109469773</v>
      </c>
      <c r="L94" s="5">
        <f t="shared" si="23"/>
        <v>1.8194252597045593</v>
      </c>
      <c r="M94" s="12">
        <f t="shared" si="28"/>
        <v>8.7999999999999847</v>
      </c>
      <c r="N94" s="3">
        <f t="shared" si="20"/>
        <v>2.1649820312617516</v>
      </c>
      <c r="O94" s="5">
        <f t="shared" si="24"/>
        <v>7.7939353125423061</v>
      </c>
      <c r="P94" s="12">
        <f t="shared" si="31"/>
        <v>21.85</v>
      </c>
      <c r="Q94" s="3">
        <f t="shared" si="32"/>
        <v>5.6242320889579407</v>
      </c>
      <c r="R94" s="5">
        <f t="shared" si="33"/>
        <v>50.618088800621464</v>
      </c>
      <c r="S94" s="12">
        <v>39.909999999999997</v>
      </c>
      <c r="T94" s="3">
        <f t="shared" ref="T94:T99" si="39">($S$5^1.25-S94^1.25)^(1/1.25)</f>
        <v>0.36411303879425733</v>
      </c>
      <c r="U94" s="5">
        <f t="shared" ref="U94:U99" si="40">T94*0.5*3.6*$S$4</f>
        <v>5.2432277586373059</v>
      </c>
      <c r="V94" s="3"/>
    </row>
    <row r="95" spans="7:22">
      <c r="G95" s="3"/>
      <c r="H95" s="3"/>
      <c r="I95" s="5"/>
      <c r="J95" s="12">
        <f t="shared" si="27"/>
        <v>4.499999999999992</v>
      </c>
      <c r="K95" s="3">
        <f t="shared" si="19"/>
        <v>0.93758929180525186</v>
      </c>
      <c r="L95" s="5">
        <f t="shared" si="23"/>
        <v>1.6876607252494533</v>
      </c>
      <c r="M95" s="12">
        <f t="shared" si="28"/>
        <v>8.8999999999999844</v>
      </c>
      <c r="N95" s="3">
        <f t="shared" si="20"/>
        <v>2.02158362189396</v>
      </c>
      <c r="O95" s="5">
        <f t="shared" si="24"/>
        <v>7.2777010388182566</v>
      </c>
      <c r="P95" s="12">
        <f t="shared" si="31"/>
        <v>22.1</v>
      </c>
      <c r="Q95" s="3">
        <f t="shared" si="32"/>
        <v>5.2699123336421367</v>
      </c>
      <c r="R95" s="5">
        <f t="shared" si="33"/>
        <v>47.429211002779226</v>
      </c>
      <c r="S95" s="12">
        <f>S94+0.01</f>
        <v>39.919999999999995</v>
      </c>
      <c r="T95" s="3">
        <f t="shared" si="39"/>
        <v>0.3313790778210482</v>
      </c>
      <c r="U95" s="5">
        <f t="shared" si="40"/>
        <v>4.7718587206230945</v>
      </c>
      <c r="V95" s="3"/>
    </row>
    <row r="96" spans="7:22">
      <c r="G96" s="3"/>
      <c r="H96" s="3"/>
      <c r="I96" s="5"/>
      <c r="J96" s="12">
        <f t="shared" si="27"/>
        <v>4.5499999999999918</v>
      </c>
      <c r="K96" s="3">
        <f t="shared" si="19"/>
        <v>0.8627174368998074</v>
      </c>
      <c r="L96" s="5">
        <f t="shared" si="23"/>
        <v>1.5528913864196534</v>
      </c>
      <c r="M96" s="12">
        <f t="shared" si="28"/>
        <v>8.999999999999984</v>
      </c>
      <c r="N96" s="3">
        <f t="shared" si="20"/>
        <v>1.875178583610509</v>
      </c>
      <c r="O96" s="5">
        <f t="shared" si="24"/>
        <v>6.7506429009978328</v>
      </c>
      <c r="P96" s="12">
        <f t="shared" si="31"/>
        <v>22.35</v>
      </c>
      <c r="Q96" s="3">
        <f t="shared" si="32"/>
        <v>4.9084986077778208</v>
      </c>
      <c r="R96" s="5">
        <f t="shared" si="33"/>
        <v>44.176487470000382</v>
      </c>
      <c r="S96" s="12">
        <f t="shared" ref="S96:S99" si="41">S95+0.01</f>
        <v>39.929999999999993</v>
      </c>
      <c r="T96" s="3">
        <f t="shared" si="39"/>
        <v>0.2978121401475004</v>
      </c>
      <c r="U96" s="5">
        <f t="shared" si="40"/>
        <v>4.2884948181240059</v>
      </c>
      <c r="V96" s="3"/>
    </row>
    <row r="97" spans="7:22">
      <c r="G97" s="3"/>
      <c r="H97" s="3"/>
      <c r="I97" s="5"/>
      <c r="J97" s="12">
        <f t="shared" si="27"/>
        <v>4.5999999999999917</v>
      </c>
      <c r="K97" s="3">
        <f t="shared" si="19"/>
        <v>0.78596895643215037</v>
      </c>
      <c r="L97" s="5">
        <f t="shared" si="23"/>
        <v>1.4147441215778707</v>
      </c>
      <c r="M97" s="12">
        <f t="shared" si="28"/>
        <v>9.0999999999999837</v>
      </c>
      <c r="N97" s="3">
        <f t="shared" si="20"/>
        <v>1.7254348737996228</v>
      </c>
      <c r="O97" s="5">
        <f t="shared" si="24"/>
        <v>6.2115655456786421</v>
      </c>
      <c r="P97" s="12">
        <f t="shared" si="31"/>
        <v>22.6</v>
      </c>
      <c r="Q97" s="3">
        <f t="shared" si="32"/>
        <v>4.5392570386593789</v>
      </c>
      <c r="R97" s="5">
        <f t="shared" si="33"/>
        <v>40.85331334793441</v>
      </c>
      <c r="S97" s="12">
        <f t="shared" si="41"/>
        <v>39.939999999999991</v>
      </c>
      <c r="T97" s="3">
        <f t="shared" si="39"/>
        <v>0.26326664215708967</v>
      </c>
      <c r="U97" s="5">
        <f t="shared" si="40"/>
        <v>3.7910396470620915</v>
      </c>
      <c r="V97" s="3"/>
    </row>
    <row r="98" spans="7:22">
      <c r="G98" s="3"/>
      <c r="H98" s="3"/>
      <c r="I98" s="5"/>
      <c r="J98" s="12">
        <f t="shared" si="27"/>
        <v>4.6499999999999915</v>
      </c>
      <c r="K98" s="3">
        <f t="shared" si="19"/>
        <v>0.70707848391189121</v>
      </c>
      <c r="L98" s="5">
        <f t="shared" si="23"/>
        <v>1.2727412710414041</v>
      </c>
      <c r="M98" s="12">
        <f t="shared" si="28"/>
        <v>9.1999999999999833</v>
      </c>
      <c r="N98" s="3">
        <f t="shared" si="20"/>
        <v>1.5719379128643047</v>
      </c>
      <c r="O98" s="5">
        <f t="shared" si="24"/>
        <v>5.6589764863114969</v>
      </c>
      <c r="P98" s="12">
        <f t="shared" si="31"/>
        <v>22.85</v>
      </c>
      <c r="Q98" s="3">
        <f t="shared" si="32"/>
        <v>4.1612828486031077</v>
      </c>
      <c r="R98" s="5">
        <f t="shared" si="33"/>
        <v>37.451545637427969</v>
      </c>
      <c r="S98" s="12">
        <f t="shared" si="41"/>
        <v>39.949999999999989</v>
      </c>
      <c r="T98" s="3">
        <f t="shared" si="39"/>
        <v>0.2275420697234915</v>
      </c>
      <c r="U98" s="5">
        <f t="shared" si="40"/>
        <v>3.2766058040182777</v>
      </c>
      <c r="V98" s="3"/>
    </row>
    <row r="99" spans="7:22">
      <c r="G99" s="3"/>
      <c r="H99" s="3"/>
      <c r="I99" s="5"/>
      <c r="J99" s="12">
        <f t="shared" si="27"/>
        <v>4.6999999999999913</v>
      </c>
      <c r="K99" s="3">
        <f t="shared" si="19"/>
        <v>0.62569541702707943</v>
      </c>
      <c r="L99" s="5">
        <f t="shared" si="23"/>
        <v>1.1262517506487431</v>
      </c>
      <c r="M99" s="12">
        <f t="shared" si="28"/>
        <v>9.2999999999999829</v>
      </c>
      <c r="N99" s="3">
        <f t="shared" si="20"/>
        <v>1.4141569678237846</v>
      </c>
      <c r="O99" s="5">
        <f t="shared" si="24"/>
        <v>5.0909650841656244</v>
      </c>
      <c r="P99" s="12">
        <f t="shared" si="31"/>
        <v>23.1</v>
      </c>
      <c r="Q99" s="3">
        <f t="shared" si="32"/>
        <v>3.7734357478284934</v>
      </c>
      <c r="R99" s="5">
        <f t="shared" si="33"/>
        <v>33.960921730456441</v>
      </c>
      <c r="S99" s="12">
        <f t="shared" si="41"/>
        <v>39.959999999999987</v>
      </c>
      <c r="T99" s="3">
        <f t="shared" si="39"/>
        <v>0.19034635233287994</v>
      </c>
      <c r="U99" s="5">
        <f t="shared" si="40"/>
        <v>2.7409874735934712</v>
      </c>
      <c r="V99" s="3"/>
    </row>
    <row r="100" spans="7:22">
      <c r="G100" s="3"/>
      <c r="H100" s="3"/>
      <c r="I100" s="5"/>
      <c r="J100" s="12">
        <f t="shared" si="27"/>
        <v>4.7499999999999911</v>
      </c>
      <c r="K100" s="3">
        <f t="shared" si="19"/>
        <v>0.54133711220464875</v>
      </c>
      <c r="L100" s="5">
        <f t="shared" si="23"/>
        <v>0.97440680196836782</v>
      </c>
      <c r="M100" s="12">
        <f t="shared" si="28"/>
        <v>9.3999999999999826</v>
      </c>
      <c r="N100" s="3">
        <f t="shared" si="20"/>
        <v>1.2513908340541666</v>
      </c>
      <c r="O100" s="5">
        <f t="shared" si="24"/>
        <v>4.5050070025949998</v>
      </c>
      <c r="P100" s="12">
        <f t="shared" si="31"/>
        <v>23.35</v>
      </c>
      <c r="Q100" s="3">
        <f t="shared" si="32"/>
        <v>3.3742387930318651</v>
      </c>
      <c r="R100" s="5">
        <f t="shared" si="33"/>
        <v>30.368149137286785</v>
      </c>
      <c r="S100" s="12">
        <f t="shared" ref="S100:S102" si="42">S99+0.01</f>
        <v>39.969999999999985</v>
      </c>
      <c r="T100" s="3">
        <f t="shared" ref="T100:T103" si="43">($S$5^1.25-S100^1.25)^(1/1.25)</f>
        <v>0.15121832831544035</v>
      </c>
      <c r="U100" s="5">
        <f t="shared" ref="U100:U103" si="44">T100*0.5*3.6*$S$4</f>
        <v>2.1775439277423412</v>
      </c>
      <c r="V100" s="3"/>
    </row>
    <row r="101" spans="7:22">
      <c r="G101" s="3"/>
      <c r="H101" s="3"/>
      <c r="I101" s="5"/>
      <c r="J101" s="12">
        <f t="shared" si="27"/>
        <v>4.7999999999999909</v>
      </c>
      <c r="K101" s="3">
        <f t="shared" si="19"/>
        <v>0.45330102433364261</v>
      </c>
      <c r="L101" s="5">
        <f t="shared" si="23"/>
        <v>0.81594184380055668</v>
      </c>
      <c r="M101" s="12">
        <f t="shared" si="28"/>
        <v>9.4999999999999822</v>
      </c>
      <c r="N101" s="3">
        <f t="shared" si="20"/>
        <v>1.0826742244093057</v>
      </c>
      <c r="O101" s="5">
        <f t="shared" si="24"/>
        <v>3.8976272078735006</v>
      </c>
      <c r="P101" s="12">
        <f t="shared" si="31"/>
        <v>23.6</v>
      </c>
      <c r="Q101" s="3">
        <f t="shared" si="32"/>
        <v>2.9617110256091008</v>
      </c>
      <c r="R101" s="5">
        <f t="shared" si="33"/>
        <v>26.655399230481905</v>
      </c>
      <c r="S101" s="12">
        <f t="shared" si="42"/>
        <v>39.979999999999983</v>
      </c>
      <c r="T101" s="3">
        <f t="shared" si="43"/>
        <v>0.10933073986631964</v>
      </c>
      <c r="U101" s="5">
        <f t="shared" si="44"/>
        <v>1.5743626540750029</v>
      </c>
      <c r="V101" s="3"/>
    </row>
    <row r="102" spans="7:22">
      <c r="G102" s="3"/>
      <c r="H102" s="3"/>
      <c r="I102" s="5"/>
      <c r="J102" s="12">
        <f t="shared" si="27"/>
        <v>4.8499999999999908</v>
      </c>
      <c r="K102" s="3">
        <f t="shared" si="19"/>
        <v>0.36047881488678241</v>
      </c>
      <c r="L102" s="5">
        <f t="shared" si="23"/>
        <v>0.64886186679620839</v>
      </c>
      <c r="M102" s="12">
        <f t="shared" si="28"/>
        <v>9.5999999999999819</v>
      </c>
      <c r="N102" s="3">
        <f t="shared" si="20"/>
        <v>0.90660204866728689</v>
      </c>
      <c r="O102" s="5">
        <f t="shared" si="24"/>
        <v>3.2637673752022329</v>
      </c>
      <c r="P102" s="12">
        <f t="shared" si="31"/>
        <v>23.85</v>
      </c>
      <c r="Q102" s="3">
        <f t="shared" si="32"/>
        <v>2.5330699283536435</v>
      </c>
      <c r="R102" s="5">
        <f t="shared" si="33"/>
        <v>22.797629355182792</v>
      </c>
      <c r="S102" s="12">
        <f t="shared" si="42"/>
        <v>39.989999999999981</v>
      </c>
      <c r="T102" s="3">
        <f t="shared" si="43"/>
        <v>6.2795590755859124E-2</v>
      </c>
      <c r="U102" s="5">
        <f t="shared" si="44"/>
        <v>0.90425650688437142</v>
      </c>
      <c r="V102" s="3"/>
    </row>
    <row r="103" spans="7:22">
      <c r="G103" s="3"/>
      <c r="H103" s="3"/>
      <c r="I103" s="5"/>
      <c r="J103" s="12">
        <f t="shared" si="27"/>
        <v>4.8999999999999906</v>
      </c>
      <c r="K103" s="3">
        <f t="shared" ref="K103:K104" si="45">($J$5^1.25-J103^1.25)^(1/1.25)</f>
        <v>0.26088429898473936</v>
      </c>
      <c r="L103" s="5">
        <f t="shared" si="23"/>
        <v>0.46959173817253086</v>
      </c>
      <c r="M103" s="12">
        <f t="shared" si="28"/>
        <v>9.6999999999999815</v>
      </c>
      <c r="N103" s="3">
        <f t="shared" ref="N103:N105" si="46">($M$5^1.25-M103^1.25)^(1/1.25)</f>
        <v>0.72095762977356925</v>
      </c>
      <c r="O103" s="5">
        <f t="shared" si="24"/>
        <v>2.5954474671848495</v>
      </c>
      <c r="P103" s="12">
        <f t="shared" si="31"/>
        <v>24.1</v>
      </c>
      <c r="Q103" s="3">
        <f t="shared" si="32"/>
        <v>2.0841485425859787</v>
      </c>
      <c r="R103" s="5">
        <f t="shared" si="33"/>
        <v>18.757336883273808</v>
      </c>
      <c r="S103" s="12">
        <f>S102+0.001</f>
        <v>39.990999999999978</v>
      </c>
      <c r="T103" s="3">
        <f t="shared" si="43"/>
        <v>5.7719723755767685E-2</v>
      </c>
      <c r="U103" s="5">
        <f t="shared" si="44"/>
        <v>0.83116402208305473</v>
      </c>
      <c r="V103" s="3"/>
    </row>
    <row r="104" spans="7:22">
      <c r="G104" s="3"/>
      <c r="H104" s="3"/>
      <c r="I104" s="5"/>
      <c r="J104" s="12">
        <f>J103+0.01</f>
        <v>4.9099999999999904</v>
      </c>
      <c r="K104" s="3">
        <f t="shared" si="45"/>
        <v>0.23984454988531917</v>
      </c>
      <c r="L104" s="5">
        <f t="shared" si="23"/>
        <v>0.43172018979357452</v>
      </c>
      <c r="M104" s="12">
        <f t="shared" si="28"/>
        <v>9.7999999999999812</v>
      </c>
      <c r="N104" s="3">
        <f t="shared" si="46"/>
        <v>0.52176859796949104</v>
      </c>
      <c r="O104" s="5">
        <f t="shared" si="24"/>
        <v>1.8783669526901678</v>
      </c>
      <c r="P104" s="12">
        <f t="shared" si="31"/>
        <v>24.35</v>
      </c>
      <c r="Q104" s="3">
        <f t="shared" si="32"/>
        <v>1.6080821986580047</v>
      </c>
      <c r="R104" s="5">
        <f t="shared" si="33"/>
        <v>14.472739787922041</v>
      </c>
      <c r="S104" s="12">
        <f t="shared" ref="S104:S110" si="47">S103+0.001</f>
        <v>39.991999999999976</v>
      </c>
      <c r="T104" s="3">
        <f t="shared" ref="T104:T111" si="48">($S$5^1.25-S104^1.25)^(1/1.25)</f>
        <v>5.252950542181388E-2</v>
      </c>
      <c r="U104" s="5">
        <f t="shared" ref="U104:U111" si="49">T104*0.5*3.6*$S$4</f>
        <v>0.75642487807411984</v>
      </c>
      <c r="V104" s="3"/>
    </row>
    <row r="105" spans="7:22">
      <c r="G105" s="3"/>
      <c r="H105" s="3"/>
      <c r="I105" s="5"/>
      <c r="J105" s="12">
        <f t="shared" ref="J105:J111" si="50">J104+0.01</f>
        <v>4.9199999999999902</v>
      </c>
      <c r="K105" s="3">
        <f t="shared" ref="K105:K112" si="51">($J$5^1.25-J105^1.25)^(1/1.25)</f>
        <v>0.21832105894116924</v>
      </c>
      <c r="L105" s="5">
        <f t="shared" ref="L105:L112" si="52">K105*0.5*3.6*$J$4</f>
        <v>0.39297790609410466</v>
      </c>
      <c r="M105" s="12">
        <f t="shared" si="28"/>
        <v>9.8999999999999808</v>
      </c>
      <c r="N105" s="3">
        <f t="shared" si="46"/>
        <v>0.29998003563884817</v>
      </c>
      <c r="O105" s="5">
        <f t="shared" si="24"/>
        <v>1.0799281282998534</v>
      </c>
      <c r="P105" s="12">
        <f t="shared" si="31"/>
        <v>24.6</v>
      </c>
      <c r="Q105" s="3">
        <f t="shared" si="32"/>
        <v>1.0916052947057326</v>
      </c>
      <c r="R105" s="5">
        <f t="shared" si="33"/>
        <v>9.8244476523515942</v>
      </c>
      <c r="S105" s="12">
        <f t="shared" si="47"/>
        <v>39.992999999999974</v>
      </c>
      <c r="T105" s="3">
        <f t="shared" si="48"/>
        <v>4.7207482424026531E-2</v>
      </c>
      <c r="U105" s="5">
        <f t="shared" si="49"/>
        <v>0.67978774690598209</v>
      </c>
      <c r="V105" s="3"/>
    </row>
    <row r="106" spans="7:22">
      <c r="G106" s="3"/>
      <c r="H106" s="3"/>
      <c r="J106" s="12">
        <f t="shared" si="50"/>
        <v>4.9299999999999899</v>
      </c>
      <c r="K106" s="3">
        <f t="shared" si="51"/>
        <v>0.19624100233544864</v>
      </c>
      <c r="L106" s="5">
        <f t="shared" si="52"/>
        <v>0.35323380420380757</v>
      </c>
      <c r="M106" s="12">
        <f>M105+0.01</f>
        <v>9.9099999999999806</v>
      </c>
      <c r="N106" s="3">
        <f t="shared" ref="N106" si="53">($M$5^1.25-M106^1.25)^(1/1.25)</f>
        <v>0.27575922444455592</v>
      </c>
      <c r="O106" s="5">
        <f t="shared" ref="O106" si="54">N106*0.5*3.6*$M$4</f>
        <v>0.99273320800040132</v>
      </c>
      <c r="P106" s="12">
        <f t="shared" si="31"/>
        <v>24.85</v>
      </c>
      <c r="Q106" s="3">
        <f t="shared" si="32"/>
        <v>0.49857207810899118</v>
      </c>
      <c r="R106" s="5">
        <f t="shared" si="33"/>
        <v>4.4871487029809209</v>
      </c>
      <c r="S106" s="12">
        <f t="shared" si="47"/>
        <v>39.993999999999971</v>
      </c>
      <c r="T106" s="3">
        <f t="shared" si="48"/>
        <v>4.1730587051373808E-2</v>
      </c>
      <c r="U106" s="5">
        <f t="shared" si="49"/>
        <v>0.60092045353978285</v>
      </c>
      <c r="V106" s="3"/>
    </row>
    <row r="107" spans="7:22">
      <c r="G107" s="3"/>
      <c r="H107" s="3"/>
      <c r="I107" s="3"/>
      <c r="J107" s="12">
        <f t="shared" si="50"/>
        <v>4.9399999999999897</v>
      </c>
      <c r="K107" s="3">
        <f t="shared" si="51"/>
        <v>0.17350815544707299</v>
      </c>
      <c r="L107" s="5">
        <f t="shared" si="52"/>
        <v>0.31231467980473138</v>
      </c>
      <c r="M107" s="12">
        <f t="shared" ref="M107:M112" si="55">M106+0.01</f>
        <v>9.9199999999999804</v>
      </c>
      <c r="N107" s="3">
        <f t="shared" ref="N107:N114" si="56">($M$5^1.25-M107^1.25)^(1/1.25)</f>
        <v>0.25098726873787103</v>
      </c>
      <c r="O107" s="5">
        <f t="shared" ref="O107:O114" si="57">N107*0.5*3.6*$M$4</f>
        <v>0.90355416745633577</v>
      </c>
      <c r="P107" s="12">
        <f>P106+0.02</f>
        <v>24.87</v>
      </c>
      <c r="Q107" s="3">
        <f t="shared" ref="Q107" si="58">($P$5^1.25-P107^1.25)^(1/1.25)</f>
        <v>0.4446768217783858</v>
      </c>
      <c r="R107" s="5">
        <f t="shared" ref="R107" si="59">Q107*0.5*3.6*$P$4</f>
        <v>4.002091396005472</v>
      </c>
      <c r="S107" s="12">
        <f t="shared" si="47"/>
        <v>39.994999999999969</v>
      </c>
      <c r="T107" s="3">
        <f t="shared" si="48"/>
        <v>3.606704678921889E-2</v>
      </c>
      <c r="U107" s="5">
        <f t="shared" si="49"/>
        <v>0.51936547376475206</v>
      </c>
      <c r="V107" s="3"/>
    </row>
    <row r="108" spans="7:22">
      <c r="J108" s="12">
        <f t="shared" si="50"/>
        <v>4.9499999999999895</v>
      </c>
      <c r="K108" s="3">
        <f t="shared" si="51"/>
        <v>0.14999001781942015</v>
      </c>
      <c r="L108" s="5">
        <f t="shared" si="52"/>
        <v>0.26998203207495625</v>
      </c>
      <c r="M108" s="12">
        <f t="shared" si="55"/>
        <v>9.9299999999999802</v>
      </c>
      <c r="N108" s="3">
        <f t="shared" si="56"/>
        <v>0.225580611232998</v>
      </c>
      <c r="O108" s="5">
        <f t="shared" si="57"/>
        <v>0.81209020043879276</v>
      </c>
      <c r="P108" s="12">
        <f t="shared" ref="P108:P113" si="60">P107+0.02</f>
        <v>24.89</v>
      </c>
      <c r="Q108" s="3">
        <f t="shared" ref="Q108:Q114" si="61">($P$5^1.25-P108^1.25)^(1/1.25)</f>
        <v>0.38907991059282654</v>
      </c>
      <c r="R108" s="5">
        <f t="shared" ref="R108:R114" si="62">Q108*0.5*3.6*$P$4</f>
        <v>3.501719195335439</v>
      </c>
      <c r="S108" s="12">
        <f t="shared" si="47"/>
        <v>39.995999999999967</v>
      </c>
      <c r="T108" s="3">
        <f t="shared" si="48"/>
        <v>3.0170579966177821E-2</v>
      </c>
      <c r="U108" s="5">
        <f t="shared" si="49"/>
        <v>0.43445635151296064</v>
      </c>
    </row>
    <row r="109" spans="7:22">
      <c r="J109" s="12">
        <f t="shared" si="50"/>
        <v>4.9599999999999893</v>
      </c>
      <c r="K109" s="3">
        <f t="shared" si="51"/>
        <v>0.12549363436892669</v>
      </c>
      <c r="L109" s="5">
        <f t="shared" si="52"/>
        <v>0.22588854186406804</v>
      </c>
      <c r="M109" s="12">
        <f t="shared" si="55"/>
        <v>9.93999999999998</v>
      </c>
      <c r="N109" s="3">
        <f t="shared" si="56"/>
        <v>0.19942883124367156</v>
      </c>
      <c r="O109" s="5">
        <f t="shared" si="57"/>
        <v>0.71794379247721762</v>
      </c>
      <c r="P109" s="12">
        <f t="shared" si="60"/>
        <v>24.91</v>
      </c>
      <c r="Q109" s="3">
        <f t="shared" si="61"/>
        <v>0.33140075804898655</v>
      </c>
      <c r="R109" s="5">
        <f t="shared" si="62"/>
        <v>2.982606822440879</v>
      </c>
      <c r="S109" s="12">
        <f t="shared" si="47"/>
        <v>39.996999999999964</v>
      </c>
      <c r="T109" s="3">
        <f t="shared" si="48"/>
        <v>2.3968108122306344E-2</v>
      </c>
      <c r="U109" s="5">
        <f t="shared" si="49"/>
        <v>0.34514075696121138</v>
      </c>
    </row>
    <row r="110" spans="7:22">
      <c r="J110" s="12">
        <f t="shared" si="50"/>
        <v>4.9699999999999891</v>
      </c>
      <c r="K110" s="3">
        <f t="shared" si="51"/>
        <v>9.9714415621830893E-2</v>
      </c>
      <c r="L110" s="5">
        <f t="shared" si="52"/>
        <v>0.17948594811929561</v>
      </c>
      <c r="M110" s="12">
        <f t="shared" si="55"/>
        <v>9.9499999999999797</v>
      </c>
      <c r="N110" s="3">
        <f t="shared" si="56"/>
        <v>0.17237986114661816</v>
      </c>
      <c r="O110" s="5">
        <f t="shared" si="57"/>
        <v>0.62056750012782536</v>
      </c>
      <c r="P110" s="12">
        <f t="shared" si="60"/>
        <v>24.93</v>
      </c>
      <c r="Q110" s="3">
        <f t="shared" si="61"/>
        <v>0.27106455697771503</v>
      </c>
      <c r="R110" s="5">
        <f t="shared" si="62"/>
        <v>2.4395810127994353</v>
      </c>
      <c r="S110" s="12">
        <f t="shared" si="47"/>
        <v>39.997999999999962</v>
      </c>
      <c r="T110" s="3">
        <f t="shared" si="48"/>
        <v>1.732853443485266E-2</v>
      </c>
      <c r="U110" s="5">
        <f t="shared" si="49"/>
        <v>0.24953089586187832</v>
      </c>
    </row>
    <row r="111" spans="7:22" ht="16.5" thickBot="1">
      <c r="J111" s="12">
        <f t="shared" si="50"/>
        <v>4.9799999999999889</v>
      </c>
      <c r="K111" s="3">
        <f t="shared" si="51"/>
        <v>7.210611094678436E-2</v>
      </c>
      <c r="L111" s="5">
        <f t="shared" si="52"/>
        <v>0.12979099970421185</v>
      </c>
      <c r="M111" s="12">
        <f t="shared" si="55"/>
        <v>9.9599999999999795</v>
      </c>
      <c r="N111" s="3">
        <f t="shared" si="56"/>
        <v>0.14421222189359179</v>
      </c>
      <c r="O111" s="5">
        <f t="shared" si="57"/>
        <v>0.51916399881693043</v>
      </c>
      <c r="P111" s="12">
        <f t="shared" si="60"/>
        <v>24.95</v>
      </c>
      <c r="Q111" s="3">
        <f t="shared" si="61"/>
        <v>0.20711192363814332</v>
      </c>
      <c r="R111" s="5">
        <f t="shared" si="62"/>
        <v>1.8640073127432899</v>
      </c>
      <c r="S111" s="13">
        <f>S110+0.001</f>
        <v>39.99899999999996</v>
      </c>
      <c r="T111" s="4">
        <f t="shared" si="48"/>
        <v>9.9526543822695546E-3</v>
      </c>
      <c r="U111" s="6">
        <f t="shared" si="49"/>
        <v>0.14331822310468159</v>
      </c>
    </row>
    <row r="112" spans="7:22" ht="16.5" thickBot="1">
      <c r="J112" s="13">
        <f>J111+0.01</f>
        <v>4.9899999999999887</v>
      </c>
      <c r="K112" s="4">
        <f t="shared" si="51"/>
        <v>4.1422384727664983E-2</v>
      </c>
      <c r="L112" s="6">
        <f t="shared" si="52"/>
        <v>7.4560292509796969E-2</v>
      </c>
      <c r="M112" s="12">
        <f t="shared" si="55"/>
        <v>9.9699999999999793</v>
      </c>
      <c r="N112" s="3">
        <f t="shared" si="56"/>
        <v>0.11457624987539819</v>
      </c>
      <c r="O112" s="5">
        <f t="shared" si="57"/>
        <v>0.4124744995514335</v>
      </c>
      <c r="P112" s="12">
        <f t="shared" si="60"/>
        <v>24.97</v>
      </c>
      <c r="Q112" s="3">
        <f t="shared" si="61"/>
        <v>0.13764513973824893</v>
      </c>
      <c r="R112" s="5">
        <f t="shared" si="62"/>
        <v>1.2388062576442405</v>
      </c>
    </row>
    <row r="113" spans="13:18">
      <c r="M113" s="12">
        <f>M112+0.01</f>
        <v>9.9799999999999791</v>
      </c>
      <c r="N113" s="3">
        <f t="shared" si="56"/>
        <v>8.284476945532912E-2</v>
      </c>
      <c r="O113" s="5">
        <f t="shared" si="57"/>
        <v>0.29824117003918482</v>
      </c>
      <c r="P113" s="12">
        <f t="shared" si="60"/>
        <v>24.99</v>
      </c>
      <c r="Q113" s="3">
        <f t="shared" si="61"/>
        <v>5.7160844725525135E-2</v>
      </c>
      <c r="R113" s="5">
        <f t="shared" si="62"/>
        <v>0.51444760252972621</v>
      </c>
    </row>
    <row r="114" spans="13:18" ht="16.5" thickBot="1">
      <c r="M114" s="13">
        <f>M113+0.01</f>
        <v>9.9899999999999789</v>
      </c>
      <c r="N114" s="4">
        <f t="shared" si="56"/>
        <v>4.7586588083328232E-2</v>
      </c>
      <c r="O114" s="6">
        <f t="shared" si="57"/>
        <v>0.17131171709998164</v>
      </c>
      <c r="P114" s="12">
        <f>P113+0.001</f>
        <v>24.991</v>
      </c>
      <c r="Q114" s="3">
        <f t="shared" si="61"/>
        <v>5.2540522007581372E-2</v>
      </c>
      <c r="R114" s="5">
        <f t="shared" si="62"/>
        <v>0.47286469806823239</v>
      </c>
    </row>
    <row r="115" spans="13:18">
      <c r="P115" s="12">
        <f t="shared" ref="P115:P120" si="63">P114+0.001</f>
        <v>24.992000000000001</v>
      </c>
      <c r="Q115" s="3">
        <f t="shared" ref="Q115:Q121" si="64">($P$5^1.25-P115^1.25)^(1/1.25)</f>
        <v>4.781609469693994E-2</v>
      </c>
      <c r="R115" s="5">
        <f t="shared" ref="R115:R121" si="65">Q115*0.5*3.6*$P$4</f>
        <v>0.4303448522724595</v>
      </c>
    </row>
    <row r="116" spans="13:18">
      <c r="P116" s="12">
        <f t="shared" si="63"/>
        <v>24.993000000000002</v>
      </c>
      <c r="Q116" s="3">
        <f t="shared" si="64"/>
        <v>4.2971675038871518E-2</v>
      </c>
      <c r="R116" s="5">
        <f t="shared" si="65"/>
        <v>0.38674507534984365</v>
      </c>
    </row>
    <row r="117" spans="13:18">
      <c r="P117" s="12">
        <f t="shared" si="63"/>
        <v>24.994000000000003</v>
      </c>
      <c r="Q117" s="3">
        <f t="shared" si="64"/>
        <v>3.798626455875536E-2</v>
      </c>
      <c r="R117" s="5">
        <f t="shared" si="65"/>
        <v>0.34187638102879825</v>
      </c>
    </row>
    <row r="118" spans="13:18">
      <c r="P118" s="12">
        <f t="shared" si="63"/>
        <v>24.995000000000005</v>
      </c>
      <c r="Q118" s="3">
        <f t="shared" si="64"/>
        <v>3.2830940888536511E-2</v>
      </c>
      <c r="R118" s="5">
        <f t="shared" si="65"/>
        <v>0.29547846799682859</v>
      </c>
    </row>
    <row r="119" spans="13:18">
      <c r="P119" s="12">
        <f t="shared" si="63"/>
        <v>24.996000000000006</v>
      </c>
      <c r="Q119" s="3">
        <f t="shared" si="64"/>
        <v>2.7463574139901487E-2</v>
      </c>
      <c r="R119" s="5">
        <f t="shared" si="65"/>
        <v>0.2471721672591134</v>
      </c>
    </row>
    <row r="120" spans="13:18">
      <c r="P120" s="12">
        <f t="shared" si="63"/>
        <v>24.997000000000007</v>
      </c>
      <c r="Q120" s="3">
        <f t="shared" si="64"/>
        <v>2.1817641645102602E-2</v>
      </c>
      <c r="R120" s="5">
        <f t="shared" si="65"/>
        <v>0.19635877480592343</v>
      </c>
    </row>
    <row r="121" spans="13:18">
      <c r="P121" s="12">
        <f>P120+0.001</f>
        <v>24.998000000000008</v>
      </c>
      <c r="Q121" s="3">
        <f t="shared" si="64"/>
        <v>1.5773807417763623E-2</v>
      </c>
      <c r="R121" s="5">
        <f t="shared" si="65"/>
        <v>0.14196426675987261</v>
      </c>
    </row>
    <row r="122" spans="13:18" ht="16.5" thickBot="1">
      <c r="P122" s="13">
        <f>P121+0.001</f>
        <v>24.999000000000009</v>
      </c>
      <c r="Q122" s="4">
        <f t="shared" ref="Q122" si="66">($P$5^1.25-P122^1.25)^(1/1.25)</f>
        <v>9.0597095564691078E-3</v>
      </c>
      <c r="R122" s="6">
        <f t="shared" ref="R122" si="67">Q122*0.5*3.6*$P$4</f>
        <v>8.1537386008221968E-2</v>
      </c>
    </row>
    <row r="527" spans="20:21">
      <c r="T527" s="2"/>
      <c r="U527" s="2"/>
    </row>
    <row r="528" spans="20:21">
      <c r="T528" s="2"/>
      <c r="U528" s="2"/>
    </row>
    <row r="529" spans="20:21">
      <c r="T529" s="2"/>
      <c r="U529" s="2"/>
    </row>
    <row r="530" spans="20:21">
      <c r="T530" s="2"/>
      <c r="U530" s="2"/>
    </row>
    <row r="533" spans="20:21">
      <c r="T533" s="2"/>
      <c r="U533" s="2"/>
    </row>
    <row r="543" spans="20:21">
      <c r="T543" s="2"/>
      <c r="U543" s="2"/>
    </row>
    <row r="545" spans="20:21">
      <c r="T545" s="2"/>
      <c r="U545" s="2"/>
    </row>
    <row r="550" spans="20:21">
      <c r="T550" s="2"/>
      <c r="U550" s="2"/>
    </row>
    <row r="553" spans="20:21">
      <c r="T553" s="2"/>
      <c r="U553" s="2"/>
    </row>
    <row r="558" spans="20:21">
      <c r="T558" s="2"/>
      <c r="U558" s="2"/>
    </row>
    <row r="560" spans="20:21">
      <c r="T560" s="2"/>
      <c r="U560" s="2"/>
    </row>
    <row r="561" spans="1:21">
      <c r="T561" s="2"/>
      <c r="U561" s="2"/>
    </row>
    <row r="567" spans="1:21">
      <c r="A567" s="2"/>
      <c r="B567" s="2"/>
      <c r="T567" s="2"/>
      <c r="U567" s="2"/>
    </row>
    <row r="573" spans="1:21">
      <c r="T573" s="2"/>
      <c r="U573" s="2"/>
    </row>
    <row r="574" spans="1:21">
      <c r="T574" s="2"/>
      <c r="U574" s="2"/>
    </row>
    <row r="576" spans="1:21">
      <c r="A576" s="2"/>
      <c r="B576" s="2"/>
      <c r="T576" s="2"/>
      <c r="U576" s="2"/>
    </row>
    <row r="583" spans="20:21">
      <c r="T583" s="2"/>
      <c r="U583" s="2"/>
    </row>
    <row r="585" spans="20:21">
      <c r="T585" s="2"/>
      <c r="U585" s="2"/>
    </row>
    <row r="586" spans="20:21">
      <c r="T586" s="2"/>
      <c r="U586" s="2"/>
    </row>
    <row r="587" spans="20:21">
      <c r="T587" s="2"/>
      <c r="U587" s="2"/>
    </row>
    <row r="590" spans="20:21">
      <c r="T590" s="2"/>
      <c r="U590" s="2"/>
    </row>
    <row r="592" spans="20:21">
      <c r="T592" s="2"/>
      <c r="U592" s="2"/>
    </row>
    <row r="593" spans="20:21">
      <c r="T593" s="2"/>
      <c r="U593" s="2"/>
    </row>
    <row r="594" spans="20:21">
      <c r="T594" s="2"/>
      <c r="U594" s="2"/>
    </row>
    <row r="596" spans="20:21">
      <c r="T596" s="2"/>
      <c r="U596" s="2"/>
    </row>
    <row r="602" spans="20:21">
      <c r="T602" s="2"/>
      <c r="U602" s="2"/>
    </row>
    <row r="603" spans="20:21">
      <c r="T603" s="2"/>
      <c r="U603" s="2"/>
    </row>
    <row r="604" spans="20:21">
      <c r="T604" s="2"/>
      <c r="U604" s="2"/>
    </row>
    <row r="605" spans="20:21">
      <c r="T605" s="2"/>
      <c r="U605" s="2"/>
    </row>
    <row r="611" spans="20:21">
      <c r="T611" s="2"/>
      <c r="U611" s="2"/>
    </row>
    <row r="612" spans="20:21">
      <c r="T612" s="2"/>
      <c r="U612" s="2"/>
    </row>
    <row r="614" spans="20:21">
      <c r="T614" s="2"/>
      <c r="U614" s="2"/>
    </row>
    <row r="615" spans="20:21">
      <c r="T615" s="2"/>
      <c r="U615" s="2"/>
    </row>
    <row r="616" spans="20:21">
      <c r="T616" s="2"/>
      <c r="U616" s="2"/>
    </row>
    <row r="617" spans="20:21">
      <c r="T617" s="2"/>
      <c r="U617" s="2"/>
    </row>
    <row r="623" spans="20:21">
      <c r="T623" s="2"/>
      <c r="U623" s="2"/>
    </row>
    <row r="625" spans="20:21">
      <c r="T625" s="2"/>
      <c r="U625" s="2"/>
    </row>
    <row r="640" spans="20:21">
      <c r="T640" s="2"/>
      <c r="U640" s="2"/>
    </row>
    <row r="642" spans="20:21">
      <c r="T642" s="2"/>
      <c r="U642" s="2"/>
    </row>
    <row r="644" spans="20:21">
      <c r="T644" s="2"/>
      <c r="U644" s="2"/>
    </row>
    <row r="645" spans="20:21">
      <c r="T645" s="2"/>
      <c r="U645" s="2"/>
    </row>
    <row r="647" spans="20:21">
      <c r="T647" s="2"/>
      <c r="U647" s="2"/>
    </row>
    <row r="671" spans="20:21">
      <c r="T671" s="2"/>
      <c r="U671" s="2"/>
    </row>
    <row r="675" spans="20:21">
      <c r="T675" s="2"/>
      <c r="U675" s="2"/>
    </row>
    <row r="676" spans="20:21">
      <c r="T676" s="2"/>
      <c r="U676" s="2"/>
    </row>
    <row r="697" spans="20:21">
      <c r="T697" s="2"/>
      <c r="U697" s="2"/>
    </row>
    <row r="698" spans="20:21">
      <c r="T698" s="2"/>
      <c r="U698" s="2"/>
    </row>
    <row r="699" spans="20:21">
      <c r="T699" s="2"/>
      <c r="U699" s="2"/>
    </row>
    <row r="702" spans="20:21">
      <c r="T702" s="2"/>
      <c r="U702" s="2"/>
    </row>
    <row r="703" spans="20:21">
      <c r="T703" s="2"/>
      <c r="U703" s="2"/>
    </row>
    <row r="706" spans="20:21">
      <c r="T706" s="2"/>
      <c r="U706" s="2"/>
    </row>
    <row r="707" spans="20:21">
      <c r="T707" s="2"/>
      <c r="U707" s="2"/>
    </row>
    <row r="709" spans="20:21">
      <c r="T709" s="2"/>
      <c r="U709" s="2"/>
    </row>
    <row r="711" spans="20:21">
      <c r="T711" s="2"/>
      <c r="U711" s="2"/>
    </row>
    <row r="712" spans="20:21">
      <c r="T712" s="2"/>
      <c r="U712" s="2"/>
    </row>
    <row r="714" spans="20:21">
      <c r="T714" s="2"/>
      <c r="U714" s="2"/>
    </row>
    <row r="716" spans="20:21">
      <c r="T716" s="2"/>
      <c r="U716" s="2"/>
    </row>
    <row r="720" spans="20:21">
      <c r="T720" s="2"/>
      <c r="U720" s="2"/>
    </row>
    <row r="722" spans="20:21">
      <c r="T722" s="2"/>
      <c r="U722" s="2"/>
    </row>
    <row r="725" spans="20:21">
      <c r="T725" s="2"/>
      <c r="U725" s="2"/>
    </row>
    <row r="726" spans="20:21">
      <c r="T726" s="2"/>
      <c r="U726" s="2"/>
    </row>
    <row r="727" spans="20:21">
      <c r="T727" s="2"/>
      <c r="U727" s="2"/>
    </row>
    <row r="729" spans="20:21">
      <c r="T729" s="2"/>
      <c r="U729" s="2"/>
    </row>
    <row r="731" spans="20:21">
      <c r="T731" s="2"/>
      <c r="U731" s="2"/>
    </row>
    <row r="732" spans="20:21">
      <c r="T732" s="2"/>
      <c r="U732" s="2"/>
    </row>
    <row r="737" spans="20:21">
      <c r="T737" s="2"/>
      <c r="U737" s="2"/>
    </row>
    <row r="738" spans="20:21">
      <c r="T738" s="2"/>
      <c r="U738" s="2"/>
    </row>
    <row r="739" spans="20:21">
      <c r="T739" s="2"/>
      <c r="U739" s="2"/>
    </row>
    <row r="740" spans="20:21">
      <c r="T740" s="2"/>
      <c r="U740" s="2"/>
    </row>
    <row r="741" spans="20:21">
      <c r="T741" s="2"/>
      <c r="U741" s="2"/>
    </row>
    <row r="742" spans="20:21">
      <c r="T742" s="2"/>
      <c r="U742" s="2"/>
    </row>
    <row r="743" spans="20:21">
      <c r="T743" s="2"/>
      <c r="U743" s="2"/>
    </row>
    <row r="747" spans="20:21">
      <c r="T747" s="2"/>
      <c r="U747" s="2"/>
    </row>
    <row r="748" spans="20:21">
      <c r="T748" s="2"/>
      <c r="U748" s="2"/>
    </row>
    <row r="750" spans="20:21">
      <c r="T750" s="2"/>
      <c r="U750" s="2"/>
    </row>
    <row r="751" spans="20:21">
      <c r="T751" s="2"/>
      <c r="U751" s="2"/>
    </row>
    <row r="753" spans="20:21">
      <c r="T753" s="2"/>
      <c r="U753" s="2"/>
    </row>
    <row r="756" spans="20:21">
      <c r="T756" s="2"/>
      <c r="U756" s="2"/>
    </row>
    <row r="761" spans="20:21">
      <c r="T761" s="2"/>
      <c r="U761" s="2"/>
    </row>
    <row r="762" spans="20:21">
      <c r="T762" s="2"/>
      <c r="U762" s="2"/>
    </row>
    <row r="767" spans="20:21">
      <c r="T767" s="2"/>
      <c r="U767" s="2"/>
    </row>
    <row r="768" spans="20:21">
      <c r="T768" s="2"/>
      <c r="U768" s="2"/>
    </row>
    <row r="769" spans="20:21">
      <c r="T769" s="2"/>
      <c r="U769" s="2"/>
    </row>
    <row r="770" spans="20:21">
      <c r="T770" s="2"/>
      <c r="U770" s="2"/>
    </row>
    <row r="771" spans="20:21">
      <c r="T771" s="2"/>
      <c r="U771" s="2"/>
    </row>
    <row r="772" spans="20:21">
      <c r="T772" s="2"/>
      <c r="U772" s="2"/>
    </row>
    <row r="773" spans="20:21">
      <c r="T773" s="2"/>
      <c r="U773" s="2"/>
    </row>
    <row r="774" spans="20:21">
      <c r="T774" s="2"/>
      <c r="U774" s="2"/>
    </row>
    <row r="775" spans="20:21">
      <c r="T775" s="2"/>
      <c r="U775" s="2"/>
    </row>
    <row r="776" spans="20:21">
      <c r="T776" s="2"/>
      <c r="U776" s="2"/>
    </row>
    <row r="777" spans="20:21">
      <c r="T777" s="2"/>
      <c r="U777" s="2"/>
    </row>
    <row r="778" spans="20:21">
      <c r="T778" s="2"/>
      <c r="U778" s="2"/>
    </row>
    <row r="779" spans="20:21">
      <c r="T779" s="2"/>
      <c r="U779" s="2"/>
    </row>
    <row r="780" spans="20:21">
      <c r="T780" s="2"/>
      <c r="U780" s="2"/>
    </row>
    <row r="781" spans="20:21">
      <c r="T781" s="2"/>
      <c r="U781" s="2"/>
    </row>
    <row r="782" spans="20:21">
      <c r="T782" s="2"/>
      <c r="U782" s="2"/>
    </row>
    <row r="783" spans="20:21">
      <c r="T783" s="2"/>
      <c r="U783" s="2"/>
    </row>
    <row r="784" spans="20:21">
      <c r="T784" s="2"/>
      <c r="U784" s="2"/>
    </row>
    <row r="786" spans="20:21">
      <c r="T786" s="2"/>
      <c r="U786" s="2"/>
    </row>
    <row r="787" spans="20:21">
      <c r="T787" s="2"/>
      <c r="U787" s="2"/>
    </row>
    <row r="788" spans="20:21">
      <c r="T788" s="2"/>
      <c r="U788" s="2"/>
    </row>
    <row r="789" spans="20:21">
      <c r="T789" s="2"/>
      <c r="U789" s="2"/>
    </row>
    <row r="790" spans="20:21">
      <c r="T790" s="2"/>
      <c r="U790" s="2"/>
    </row>
    <row r="791" spans="20:21">
      <c r="T791" s="2"/>
      <c r="U791" s="2"/>
    </row>
    <row r="792" spans="20:21">
      <c r="T792" s="2"/>
      <c r="U792" s="2"/>
    </row>
    <row r="793" spans="20:21">
      <c r="T793" s="2"/>
      <c r="U793" s="2"/>
    </row>
    <row r="796" spans="20:21">
      <c r="T796" s="2"/>
      <c r="U796" s="2"/>
    </row>
    <row r="799" spans="20:21">
      <c r="T799" s="2"/>
      <c r="U799" s="2"/>
    </row>
    <row r="800" spans="20:21">
      <c r="T800" s="2"/>
      <c r="U800" s="2"/>
    </row>
    <row r="801" spans="20:21">
      <c r="T801" s="2"/>
      <c r="U801" s="2"/>
    </row>
    <row r="803" spans="20:21">
      <c r="T803" s="2"/>
      <c r="U803" s="2"/>
    </row>
    <row r="804" spans="20:21">
      <c r="T804" s="2"/>
      <c r="U804" s="2"/>
    </row>
    <row r="806" spans="20:21">
      <c r="T806" s="2"/>
      <c r="U806" s="2"/>
    </row>
    <row r="807" spans="20:21">
      <c r="T807" s="2"/>
      <c r="U807" s="2"/>
    </row>
    <row r="811" spans="20:21">
      <c r="T811" s="2"/>
      <c r="U811" s="2"/>
    </row>
    <row r="813" spans="20:21">
      <c r="T813" s="2"/>
      <c r="U813" s="2"/>
    </row>
    <row r="814" spans="20:21">
      <c r="T814" s="2"/>
      <c r="U814" s="2"/>
    </row>
    <row r="815" spans="20:21">
      <c r="T815" s="2"/>
      <c r="U815" s="2"/>
    </row>
    <row r="816" spans="20:21">
      <c r="T816" s="2"/>
      <c r="U816" s="2"/>
    </row>
    <row r="817" spans="20:21">
      <c r="T817" s="2"/>
      <c r="U817" s="2"/>
    </row>
    <row r="818" spans="20:21">
      <c r="T818" s="2"/>
      <c r="U818" s="2"/>
    </row>
    <row r="819" spans="20:21">
      <c r="T819" s="2"/>
      <c r="U819" s="2"/>
    </row>
    <row r="820" spans="20:21">
      <c r="T820" s="2"/>
      <c r="U820" s="2"/>
    </row>
    <row r="822" spans="20:21">
      <c r="T822" s="2"/>
      <c r="U822" s="2"/>
    </row>
    <row r="823" spans="20:21">
      <c r="T823" s="2"/>
      <c r="U823" s="2"/>
    </row>
    <row r="824" spans="20:21">
      <c r="T824" s="2"/>
      <c r="U824" s="2"/>
    </row>
    <row r="825" spans="20:21">
      <c r="T825" s="2"/>
      <c r="U825" s="2"/>
    </row>
    <row r="826" spans="20:21">
      <c r="T826" s="2"/>
      <c r="U826" s="2"/>
    </row>
    <row r="827" spans="20:21">
      <c r="T827" s="2"/>
      <c r="U827" s="2"/>
    </row>
    <row r="828" spans="20:21">
      <c r="T828" s="2"/>
      <c r="U828" s="2"/>
    </row>
    <row r="829" spans="20:21">
      <c r="T829" s="2"/>
      <c r="U829" s="2"/>
    </row>
    <row r="830" spans="20:21">
      <c r="T830" s="2"/>
      <c r="U830" s="2"/>
    </row>
    <row r="831" spans="20:21">
      <c r="T831" s="2"/>
      <c r="U831" s="2"/>
    </row>
    <row r="832" spans="20:21">
      <c r="T832" s="2"/>
      <c r="U832" s="2"/>
    </row>
    <row r="833" spans="20:21">
      <c r="T833" s="2"/>
      <c r="U833" s="2"/>
    </row>
    <row r="834" spans="20:21">
      <c r="T834" s="2"/>
      <c r="U834" s="2"/>
    </row>
    <row r="837" spans="20:21">
      <c r="T837" s="2"/>
      <c r="U837" s="2"/>
    </row>
    <row r="838" spans="20:21">
      <c r="T838" s="2"/>
      <c r="U838" s="2"/>
    </row>
    <row r="841" spans="20:21">
      <c r="T841" s="2"/>
      <c r="U841" s="2"/>
    </row>
    <row r="845" spans="20:21">
      <c r="T845" s="2"/>
      <c r="U845" s="2"/>
    </row>
    <row r="847" spans="20:21">
      <c r="T847" s="2"/>
      <c r="U847" s="2"/>
    </row>
    <row r="848" spans="20:21">
      <c r="T848" s="2"/>
      <c r="U848" s="2"/>
    </row>
    <row r="849" spans="20:21">
      <c r="T849" s="2"/>
      <c r="U849" s="2"/>
    </row>
    <row r="851" spans="20:21">
      <c r="T851" s="2"/>
      <c r="U851" s="2"/>
    </row>
    <row r="852" spans="20:21">
      <c r="T852" s="2"/>
      <c r="U852" s="2"/>
    </row>
    <row r="853" spans="20:21">
      <c r="T853" s="2"/>
      <c r="U853" s="2"/>
    </row>
    <row r="854" spans="20:21">
      <c r="T854" s="2"/>
      <c r="U854" s="2"/>
    </row>
    <row r="856" spans="20:21">
      <c r="T856" s="2"/>
      <c r="U856" s="2"/>
    </row>
    <row r="858" spans="20:21">
      <c r="T858" s="2"/>
      <c r="U858" s="2"/>
    </row>
    <row r="860" spans="20:21">
      <c r="T860" s="2"/>
      <c r="U860" s="2"/>
    </row>
    <row r="861" spans="20:21">
      <c r="T861" s="2"/>
      <c r="U861" s="2"/>
    </row>
    <row r="862" spans="20:21">
      <c r="T862" s="2"/>
      <c r="U862" s="2"/>
    </row>
    <row r="863" spans="20:21">
      <c r="T863" s="2"/>
      <c r="U863" s="2"/>
    </row>
    <row r="864" spans="20:21">
      <c r="T864" s="2"/>
      <c r="U864" s="2"/>
    </row>
    <row r="865" spans="20:21">
      <c r="T865" s="2"/>
      <c r="U865" s="2"/>
    </row>
    <row r="866" spans="20:21">
      <c r="T866" s="2"/>
      <c r="U866" s="2"/>
    </row>
    <row r="867" spans="20:21">
      <c r="T867" s="2"/>
      <c r="U867" s="2"/>
    </row>
    <row r="868" spans="20:21">
      <c r="T868" s="2"/>
      <c r="U868" s="2"/>
    </row>
    <row r="869" spans="20:21">
      <c r="T869" s="2"/>
      <c r="U869" s="2"/>
    </row>
    <row r="870" spans="20:21">
      <c r="T870" s="2"/>
      <c r="U870" s="2"/>
    </row>
    <row r="872" spans="20:21">
      <c r="T872" s="2"/>
      <c r="U872" s="2"/>
    </row>
    <row r="873" spans="20:21">
      <c r="T873" s="2"/>
      <c r="U873" s="2"/>
    </row>
    <row r="874" spans="20:21">
      <c r="T874" s="2"/>
      <c r="U874" s="2"/>
    </row>
    <row r="876" spans="20:21">
      <c r="T876" s="2"/>
      <c r="U876" s="2"/>
    </row>
    <row r="877" spans="20:21">
      <c r="T877" s="2"/>
      <c r="U877" s="2"/>
    </row>
    <row r="878" spans="20:21">
      <c r="T878" s="2"/>
      <c r="U878" s="2"/>
    </row>
    <row r="879" spans="20:21">
      <c r="T879" s="2"/>
      <c r="U879" s="2"/>
    </row>
    <row r="880" spans="20:21">
      <c r="T880" s="2"/>
      <c r="U880" s="2"/>
    </row>
    <row r="881" spans="20:21">
      <c r="T881" s="2"/>
      <c r="U881" s="2"/>
    </row>
    <row r="882" spans="20:21">
      <c r="T882" s="2"/>
      <c r="U882" s="2"/>
    </row>
    <row r="884" spans="20:21">
      <c r="T884" s="2"/>
      <c r="U884" s="2"/>
    </row>
    <row r="885" spans="20:21">
      <c r="T885" s="2"/>
      <c r="U885" s="2"/>
    </row>
    <row r="886" spans="20:21">
      <c r="T886" s="2"/>
      <c r="U886" s="2"/>
    </row>
    <row r="888" spans="20:21">
      <c r="T888" s="2"/>
      <c r="U888" s="2"/>
    </row>
    <row r="889" spans="20:21">
      <c r="T889" s="2"/>
      <c r="U889" s="2"/>
    </row>
    <row r="892" spans="20:21">
      <c r="T892" s="2"/>
      <c r="U892" s="2"/>
    </row>
    <row r="894" spans="20:21">
      <c r="T894" s="2"/>
      <c r="U894" s="2"/>
    </row>
    <row r="895" spans="20:21">
      <c r="T895" s="2"/>
      <c r="U895" s="2"/>
    </row>
    <row r="896" spans="20:21">
      <c r="T896" s="2"/>
      <c r="U896" s="2"/>
    </row>
    <row r="897" spans="20:21">
      <c r="T897" s="2"/>
      <c r="U897" s="2"/>
    </row>
    <row r="899" spans="20:21">
      <c r="T899" s="2"/>
      <c r="U899" s="2"/>
    </row>
    <row r="901" spans="20:21">
      <c r="T901" s="2"/>
      <c r="U901" s="2"/>
    </row>
    <row r="902" spans="20:21">
      <c r="T902" s="2"/>
      <c r="U902" s="2"/>
    </row>
    <row r="903" spans="20:21">
      <c r="T903" s="2"/>
      <c r="U903" s="2"/>
    </row>
    <row r="905" spans="20:21">
      <c r="T905" s="2"/>
      <c r="U905" s="2"/>
    </row>
    <row r="906" spans="20:21">
      <c r="T906" s="2"/>
      <c r="U906" s="2"/>
    </row>
    <row r="908" spans="20:21">
      <c r="T908" s="2"/>
      <c r="U908" s="2"/>
    </row>
    <row r="909" spans="20:21">
      <c r="T909" s="2"/>
      <c r="U909" s="2"/>
    </row>
    <row r="910" spans="20:21">
      <c r="T910" s="2"/>
      <c r="U910" s="2"/>
    </row>
    <row r="911" spans="20:21">
      <c r="T911" s="2"/>
      <c r="U911" s="2"/>
    </row>
    <row r="912" spans="20:21">
      <c r="T912" s="2"/>
      <c r="U912" s="2"/>
    </row>
    <row r="914" spans="20:21">
      <c r="T914" s="2"/>
      <c r="U914" s="2"/>
    </row>
    <row r="915" spans="20:21">
      <c r="T915" s="2"/>
      <c r="U915" s="2"/>
    </row>
    <row r="916" spans="20:21">
      <c r="T916" s="2"/>
      <c r="U916" s="2"/>
    </row>
    <row r="919" spans="20:21">
      <c r="T919" s="2"/>
      <c r="U919" s="2"/>
    </row>
    <row r="921" spans="20:21">
      <c r="T921" s="2"/>
      <c r="U921" s="2"/>
    </row>
    <row r="922" spans="20:21">
      <c r="T922" s="2"/>
      <c r="U922" s="2"/>
    </row>
    <row r="923" spans="20:21">
      <c r="T923" s="2"/>
      <c r="U923" s="2"/>
    </row>
    <row r="924" spans="20:21">
      <c r="T924" s="2"/>
      <c r="U924" s="2"/>
    </row>
    <row r="925" spans="20:21">
      <c r="T925" s="2"/>
      <c r="U925" s="2"/>
    </row>
    <row r="926" spans="20:21">
      <c r="T926" s="2"/>
      <c r="U926" s="2"/>
    </row>
    <row r="927" spans="20:21">
      <c r="T927" s="2"/>
      <c r="U927" s="2"/>
    </row>
    <row r="929" spans="20:21">
      <c r="T929" s="2"/>
      <c r="U929" s="2"/>
    </row>
    <row r="931" spans="20:21">
      <c r="T931" s="2"/>
      <c r="U931" s="2"/>
    </row>
    <row r="932" spans="20:21">
      <c r="T932" s="2"/>
      <c r="U932" s="2"/>
    </row>
    <row r="933" spans="20:21">
      <c r="T933" s="2"/>
      <c r="U933" s="2"/>
    </row>
    <row r="934" spans="20:21">
      <c r="T934" s="2"/>
      <c r="U934" s="2"/>
    </row>
    <row r="935" spans="20:21">
      <c r="T935" s="2"/>
      <c r="U935" s="2"/>
    </row>
    <row r="937" spans="20:21">
      <c r="T937" s="2"/>
      <c r="U937" s="2"/>
    </row>
    <row r="939" spans="20:21">
      <c r="T939" s="2"/>
      <c r="U939" s="2"/>
    </row>
    <row r="941" spans="20:21">
      <c r="T941" s="2"/>
      <c r="U941" s="2"/>
    </row>
    <row r="943" spans="20:21">
      <c r="T943" s="2"/>
      <c r="U943" s="2"/>
    </row>
    <row r="945" spans="20:21">
      <c r="T945" s="2"/>
      <c r="U945" s="2"/>
    </row>
    <row r="946" spans="20:21">
      <c r="T946" s="2"/>
      <c r="U946" s="2"/>
    </row>
    <row r="947" spans="20:21">
      <c r="T947" s="2"/>
      <c r="U947" s="2"/>
    </row>
    <row r="948" spans="20:21">
      <c r="T948" s="2"/>
      <c r="U948" s="2"/>
    </row>
    <row r="949" spans="20:21">
      <c r="T949" s="2"/>
      <c r="U949" s="2"/>
    </row>
    <row r="953" spans="20:21">
      <c r="T953" s="2"/>
      <c r="U953" s="2"/>
    </row>
    <row r="954" spans="20:21">
      <c r="T954" s="2"/>
      <c r="U954" s="2"/>
    </row>
    <row r="959" spans="20:21">
      <c r="T959" s="2"/>
      <c r="U959" s="2"/>
    </row>
    <row r="961" spans="20:21">
      <c r="T961" s="2"/>
      <c r="U961" s="2"/>
    </row>
    <row r="962" spans="20:21">
      <c r="T962" s="2"/>
      <c r="U962" s="2"/>
    </row>
    <row r="964" spans="20:21">
      <c r="T964" s="2"/>
      <c r="U964" s="2"/>
    </row>
    <row r="965" spans="20:21">
      <c r="T965" s="2"/>
      <c r="U965" s="2"/>
    </row>
    <row r="966" spans="20:21">
      <c r="T966" s="2"/>
      <c r="U966" s="2"/>
    </row>
    <row r="969" spans="20:21">
      <c r="T969" s="2"/>
      <c r="U969" s="2"/>
    </row>
    <row r="971" spans="20:21">
      <c r="T971" s="2"/>
      <c r="U971" s="2"/>
    </row>
    <row r="972" spans="20:21">
      <c r="T972" s="2"/>
      <c r="U972" s="2"/>
    </row>
    <row r="973" spans="20:21">
      <c r="T973" s="2"/>
      <c r="U973" s="2"/>
    </row>
    <row r="974" spans="20:21">
      <c r="T974" s="2"/>
      <c r="U974" s="2"/>
    </row>
    <row r="975" spans="20:21">
      <c r="T975" s="2"/>
      <c r="U975" s="2"/>
    </row>
    <row r="977" spans="20:21">
      <c r="T977" s="2"/>
      <c r="U977" s="2"/>
    </row>
    <row r="980" spans="20:21">
      <c r="T980" s="2"/>
      <c r="U980" s="2"/>
    </row>
    <row r="981" spans="20:21">
      <c r="T981" s="2"/>
      <c r="U981" s="2"/>
    </row>
    <row r="982" spans="20:21">
      <c r="T982" s="2"/>
      <c r="U982" s="2"/>
    </row>
    <row r="983" spans="20:21">
      <c r="T983" s="2"/>
      <c r="U983" s="2"/>
    </row>
    <row r="984" spans="20:21">
      <c r="T984" s="2"/>
      <c r="U984" s="2"/>
    </row>
    <row r="987" spans="20:21">
      <c r="T987" s="2"/>
      <c r="U987" s="2"/>
    </row>
    <row r="989" spans="20:21">
      <c r="T989" s="2"/>
      <c r="U989" s="2"/>
    </row>
    <row r="999" spans="20:21">
      <c r="T999" s="2"/>
      <c r="U999" s="2"/>
    </row>
    <row r="1002" spans="20:21">
      <c r="T1002" s="2"/>
      <c r="U1002" s="2"/>
    </row>
    <row r="1003" spans="20:21">
      <c r="T1003" s="2"/>
      <c r="U1003" s="2"/>
    </row>
    <row r="1004" spans="20:21">
      <c r="T1004" s="2"/>
      <c r="U1004" s="2"/>
    </row>
    <row r="1005" spans="20:21">
      <c r="T1005" s="2"/>
      <c r="U1005" s="2"/>
    </row>
    <row r="1006" spans="20:21">
      <c r="T1006" s="2"/>
      <c r="U1006" s="2"/>
    </row>
    <row r="1008" spans="20:21">
      <c r="T1008" s="2"/>
      <c r="U1008" s="2"/>
    </row>
    <row r="1012" spans="20:21">
      <c r="T1012" s="2"/>
      <c r="U1012" s="2"/>
    </row>
    <row r="1013" spans="20:21">
      <c r="T1013" s="2"/>
      <c r="U1013" s="2"/>
    </row>
    <row r="1014" spans="20:21">
      <c r="T1014" s="2"/>
      <c r="U1014" s="2"/>
    </row>
    <row r="1015" spans="20:21">
      <c r="T1015" s="2"/>
      <c r="U1015" s="2"/>
    </row>
    <row r="1020" spans="20:21">
      <c r="T1020" s="2"/>
      <c r="U1020" s="2"/>
    </row>
    <row r="1022" spans="20:21">
      <c r="T1022" s="2"/>
      <c r="U1022" s="2"/>
    </row>
    <row r="1023" spans="20:21">
      <c r="T1023" s="2"/>
      <c r="U1023" s="2"/>
    </row>
    <row r="1025" spans="20:21">
      <c r="T1025" s="2"/>
      <c r="U1025" s="2"/>
    </row>
    <row r="1027" spans="20:21">
      <c r="T1027" s="2"/>
      <c r="U1027" s="2"/>
    </row>
    <row r="1031" spans="20:21">
      <c r="T1031" s="2"/>
      <c r="U1031" s="2"/>
    </row>
    <row r="1032" spans="20:21">
      <c r="T1032" s="2"/>
      <c r="U1032" s="2"/>
    </row>
    <row r="1033" spans="20:21">
      <c r="T1033" s="2"/>
      <c r="U1033" s="2"/>
    </row>
    <row r="1037" spans="20:21">
      <c r="T1037" s="2"/>
      <c r="U1037" s="2"/>
    </row>
    <row r="1039" spans="20:21">
      <c r="T1039" s="2"/>
      <c r="U1039" s="2"/>
    </row>
    <row r="1041" spans="20:21">
      <c r="T1041" s="2"/>
      <c r="U1041" s="2"/>
    </row>
    <row r="1043" spans="20:21">
      <c r="T1043" s="2"/>
      <c r="U1043" s="2"/>
    </row>
    <row r="1050" spans="20:21">
      <c r="T1050" s="2"/>
      <c r="U1050" s="2"/>
    </row>
    <row r="1051" spans="20:21">
      <c r="T1051" s="2"/>
      <c r="U1051" s="2"/>
    </row>
    <row r="1053" spans="20:21">
      <c r="T1053" s="2"/>
      <c r="U1053" s="2"/>
    </row>
    <row r="1054" spans="20:21">
      <c r="T1054" s="2"/>
      <c r="U1054" s="2"/>
    </row>
    <row r="1057" spans="20:21">
      <c r="T1057" s="2"/>
      <c r="U1057" s="2"/>
    </row>
    <row r="1058" spans="20:21">
      <c r="T1058" s="2"/>
      <c r="U1058" s="2"/>
    </row>
    <row r="1059" spans="20:21">
      <c r="T1059" s="2"/>
      <c r="U1059" s="2"/>
    </row>
    <row r="1060" spans="20:21">
      <c r="T1060" s="2"/>
      <c r="U1060" s="2"/>
    </row>
    <row r="1061" spans="20:21">
      <c r="T1061" s="2"/>
      <c r="U1061" s="2"/>
    </row>
    <row r="1062" spans="20:21">
      <c r="T1062" s="2"/>
      <c r="U1062" s="2"/>
    </row>
    <row r="1063" spans="20:21">
      <c r="T1063" s="2"/>
      <c r="U1063" s="2"/>
    </row>
    <row r="1064" spans="20:21">
      <c r="T1064" s="2"/>
      <c r="U1064" s="2"/>
    </row>
    <row r="1065" spans="20:21">
      <c r="T1065" s="2"/>
      <c r="U1065" s="2"/>
    </row>
    <row r="1067" spans="20:21">
      <c r="T1067" s="2"/>
      <c r="U1067" s="2"/>
    </row>
    <row r="1068" spans="20:21">
      <c r="T1068" s="2"/>
      <c r="U1068" s="2"/>
    </row>
    <row r="1070" spans="20:21">
      <c r="T1070" s="2"/>
      <c r="U1070" s="2"/>
    </row>
    <row r="1071" spans="20:21">
      <c r="T1071" s="2"/>
      <c r="U1071" s="2"/>
    </row>
  </sheetData>
  <mergeCells count="21">
    <mergeCell ref="S2:U2"/>
    <mergeCell ref="S3:U3"/>
    <mergeCell ref="S4:U4"/>
    <mergeCell ref="G1:U1"/>
    <mergeCell ref="M2:O2"/>
    <mergeCell ref="M3:O3"/>
    <mergeCell ref="P2:R2"/>
    <mergeCell ref="P3:R3"/>
    <mergeCell ref="P4:R4"/>
    <mergeCell ref="J2:L2"/>
    <mergeCell ref="H2:I2"/>
    <mergeCell ref="H3:I3"/>
    <mergeCell ref="H4:I4"/>
    <mergeCell ref="J4:L4"/>
    <mergeCell ref="J3:L3"/>
    <mergeCell ref="M4:O4"/>
    <mergeCell ref="J5:L5"/>
    <mergeCell ref="M5:O5"/>
    <mergeCell ref="P5:R5"/>
    <mergeCell ref="S5:U5"/>
    <mergeCell ref="H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Spaciousness ventilation Fig3c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贾伟</dc:creator>
  <cp:lastModifiedBy>Wei Jia</cp:lastModifiedBy>
  <dcterms:created xsi:type="dcterms:W3CDTF">2015-06-05T18:17:20Z</dcterms:created>
  <dcterms:modified xsi:type="dcterms:W3CDTF">2025-10-02T10:26:35Z</dcterms:modified>
</cp:coreProperties>
</file>